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6.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tables/table1.xml" ContentType="application/vnd.openxmlformats-officedocument.spreadsheetml.table+xml"/>
  <Override PartName="/xl/comments1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19440" windowHeight="14100" tabRatio="938" firstSheet="5" activeTab="5"/>
  </bookViews>
  <sheets>
    <sheet name="Objetivos PMD" sheetId="2" r:id="rId1"/>
    <sheet name="Compromisos PMD" sheetId="3" r:id="rId2"/>
    <sheet name="INDICADORES" sheetId="41" r:id="rId3"/>
    <sheet name="PROGRAMACION" sheetId="42" r:id="rId4"/>
    <sheet name="S.H-INGRESOS" sheetId="10" r:id="rId5"/>
    <sheet name="S.H. EGRESOS" sheetId="11" r:id="rId6"/>
    <sheet name="ESTIMACION DE INGRESOS" sheetId="12" r:id="rId7"/>
    <sheet name="PRESUP.EGRESOS FUENTE FINANCIAM" sheetId="14" r:id="rId8"/>
    <sheet name="EAPED 6 (a)" sheetId="43" r:id="rId9"/>
    <sheet name="EAPED 6 (b)" sheetId="44" r:id="rId10"/>
    <sheet name="EAPED 6 (c)" sheetId="45" r:id="rId11"/>
    <sheet name="EAPED 6 (d)" sheetId="46" r:id="rId12"/>
    <sheet name="PLANTILLA  " sheetId="32" r:id="rId13"/>
    <sheet name="CLASIFIC.ADMINISTRATIVA" sheetId="25" r:id="rId14"/>
    <sheet name="CLASIFIC.FUNCIONAL DEL GASTO" sheetId="24" r:id="rId15"/>
    <sheet name=" CAT. FUNCION, SUB FUNCION" sheetId="21" r:id="rId16"/>
    <sheet name="CAT FF" sheetId="39" r:id="rId17"/>
    <sheet name="CAT. CLASIFICACIÓN PROGRAMATICA" sheetId="33" r:id="rId18"/>
  </sheets>
  <externalReferences>
    <externalReference r:id="rId19"/>
  </externalReferences>
  <definedNames>
    <definedName name="_xlnm._FilterDatabase" localSheetId="6" hidden="1">'ESTIMACION DE INGRESOS'!$A$1:$C$295</definedName>
    <definedName name="_xlnm._FilterDatabase" localSheetId="7" hidden="1">'PRESUP.EGRESOS FUENTE FINANCIAM'!$A$6:$B$432</definedName>
    <definedName name="_xlnm._FilterDatabase" localSheetId="5" hidden="1">'S.H. EGRESOS'!$A$6:$G$85</definedName>
    <definedName name="_xlnm._FilterDatabase" localSheetId="4" hidden="1">'S.H-INGRESOS'!$A$6:$G$6</definedName>
    <definedName name="_xlnm.Print_Area" localSheetId="17">'CAT. CLASIFICACIÓN PROGRAMATICA'!$A$1:$D$25</definedName>
    <definedName name="_xlnm.Print_Area" localSheetId="12">'PLANTILLA  '!$A$1:$DE$105</definedName>
    <definedName name="_xlnm.Print_Titles" localSheetId="15">' CAT. FUNCION, SUB FUNCION'!$2:$2</definedName>
    <definedName name="_xlnm.Print_Titles" localSheetId="13">CLASIFIC.ADMINISTRATIVA!$1:$5</definedName>
    <definedName name="_xlnm.Print_Titles" localSheetId="14">'CLASIFIC.FUNCIONAL DEL GASTO'!$1:$3</definedName>
    <definedName name="_xlnm.Print_Titles" localSheetId="1">'Compromisos PMD'!$1:$4</definedName>
    <definedName name="_xlnm.Print_Titles" localSheetId="8">'EAPED 6 (a)'!$1:$4</definedName>
    <definedName name="_xlnm.Print_Titles" localSheetId="9">'EAPED 6 (b)'!$1:$4</definedName>
    <definedName name="_xlnm.Print_Titles" localSheetId="10">'EAPED 6 (c)'!$1:$4</definedName>
    <definedName name="_xlnm.Print_Titles" localSheetId="6">'ESTIMACION DE INGRESOS'!$1:$4</definedName>
    <definedName name="_xlnm.Print_Titles" localSheetId="2">INDICADORES!$1:$3</definedName>
    <definedName name="_xlnm.Print_Titles" localSheetId="0">'Objetivos PMD'!$1:$4</definedName>
    <definedName name="_xlnm.Print_Titles" localSheetId="12">'PLANTILLA  '!$1:$7</definedName>
    <definedName name="_xlnm.Print_Titles" localSheetId="7">'PRESUP.EGRESOS FUENTE FINANCIAM'!$1:$4</definedName>
    <definedName name="_xlnm.Print_Titles" localSheetId="3">PROGRAMACION!$1:$4</definedName>
    <definedName name="_xlnm.Print_Titles" localSheetId="5">'S.H. EGRESOS'!$1:$2</definedName>
    <definedName name="_xlnm.Print_Titles" localSheetId="4">'S.H-INGRESOS'!$1:$1</definedName>
  </definedNames>
  <calcPr calcId="144525"/>
</workbook>
</file>

<file path=xl/calcChain.xml><?xml version="1.0" encoding="utf-8"?>
<calcChain xmlns="http://schemas.openxmlformats.org/spreadsheetml/2006/main">
  <c r="E74" i="11" l="1"/>
  <c r="C244" i="12" l="1"/>
  <c r="C245" i="12"/>
  <c r="C58" i="12"/>
  <c r="C8" i="12"/>
  <c r="E72" i="11" l="1"/>
  <c r="E71" i="11"/>
  <c r="E70" i="11"/>
  <c r="E69" i="11"/>
  <c r="E68" i="11"/>
  <c r="E57" i="11"/>
  <c r="E56" i="11"/>
  <c r="E55" i="11"/>
  <c r="E43" i="11"/>
  <c r="E42" i="11"/>
  <c r="E41" i="11"/>
  <c r="E40" i="11"/>
  <c r="E39" i="11"/>
  <c r="E38" i="11"/>
  <c r="E37" i="11"/>
  <c r="E36" i="11"/>
  <c r="E35" i="11"/>
  <c r="E33" i="11"/>
  <c r="E32" i="11"/>
  <c r="E31" i="11"/>
  <c r="E30" i="11"/>
  <c r="E29" i="11"/>
  <c r="E28" i="11"/>
  <c r="E27" i="11"/>
  <c r="E26" i="11"/>
  <c r="E25" i="11"/>
  <c r="E23" i="11"/>
  <c r="E22" i="11"/>
  <c r="E21" i="11"/>
  <c r="E20" i="11"/>
  <c r="E19" i="11"/>
  <c r="E18" i="11"/>
  <c r="E17" i="11"/>
  <c r="E16" i="11"/>
  <c r="E15" i="11"/>
  <c r="E13" i="11"/>
  <c r="E12" i="11"/>
  <c r="E11" i="11"/>
  <c r="E10" i="11"/>
  <c r="E9" i="11"/>
  <c r="E8" i="11"/>
  <c r="E7" i="11"/>
  <c r="D36" i="25" l="1"/>
  <c r="DR23" i="32"/>
  <c r="DR72" i="32"/>
  <c r="DR94" i="32"/>
  <c r="DR41" i="32"/>
  <c r="DR65" i="32"/>
  <c r="CV70" i="32"/>
  <c r="DR37" i="32"/>
  <c r="DR8" i="32"/>
  <c r="C44" i="14" l="1"/>
  <c r="DR19" i="32" l="1"/>
  <c r="DR15" i="32"/>
  <c r="DR14" i="32"/>
  <c r="DR13" i="32"/>
  <c r="AQ50" i="32"/>
  <c r="BO50" i="32"/>
  <c r="CV50" i="32" s="1"/>
  <c r="B3" i="41" l="1"/>
  <c r="C3" i="3"/>
  <c r="BO43" i="32" l="1"/>
  <c r="AQ43" i="32"/>
  <c r="CV43" i="32" s="1"/>
  <c r="AQ88" i="32"/>
  <c r="BO88" i="32"/>
  <c r="AQ87" i="32"/>
  <c r="BO87" i="32"/>
  <c r="AQ98" i="32"/>
  <c r="BO98" i="32"/>
  <c r="AQ97" i="32"/>
  <c r="BO97" i="32"/>
  <c r="AQ68" i="32"/>
  <c r="BO68" i="32"/>
  <c r="AQ67" i="32"/>
  <c r="BO67" i="32"/>
  <c r="AQ61" i="32"/>
  <c r="BO61" i="32"/>
  <c r="AQ32" i="32"/>
  <c r="BO32" i="32"/>
  <c r="AQ24" i="32"/>
  <c r="BO24" i="32"/>
  <c r="C6" i="12"/>
  <c r="C36" i="12"/>
  <c r="C42" i="12"/>
  <c r="C45" i="12"/>
  <c r="C44" i="12" s="1"/>
  <c r="C48" i="12"/>
  <c r="C56" i="12"/>
  <c r="C55" i="12" s="1"/>
  <c r="C54" i="12" s="1"/>
  <c r="C66" i="12"/>
  <c r="C73" i="12"/>
  <c r="C107" i="12"/>
  <c r="C111" i="12"/>
  <c r="C115" i="12"/>
  <c r="C120" i="12"/>
  <c r="C136" i="12"/>
  <c r="C160" i="12"/>
  <c r="C161" i="12"/>
  <c r="C172" i="12"/>
  <c r="C178" i="12"/>
  <c r="C182" i="12"/>
  <c r="C188" i="12"/>
  <c r="C204" i="12"/>
  <c r="C203" i="12" s="1"/>
  <c r="C207" i="12"/>
  <c r="C206" i="12" s="1"/>
  <c r="C211" i="12"/>
  <c r="C215" i="12"/>
  <c r="C217" i="12"/>
  <c r="C219" i="12"/>
  <c r="C221" i="12"/>
  <c r="C223" i="12"/>
  <c r="C226" i="12"/>
  <c r="C227" i="12"/>
  <c r="C229" i="12"/>
  <c r="C230" i="12"/>
  <c r="C234" i="12"/>
  <c r="C236" i="12"/>
  <c r="C238" i="12"/>
  <c r="C240" i="12"/>
  <c r="C232" i="12" s="1"/>
  <c r="C254" i="12"/>
  <c r="C255" i="12"/>
  <c r="C261" i="12"/>
  <c r="C260" i="12" s="1"/>
  <c r="C259" i="12" s="1"/>
  <c r="C265" i="12"/>
  <c r="C264" i="12" s="1"/>
  <c r="C267" i="12"/>
  <c r="C269" i="12"/>
  <c r="C270" i="12"/>
  <c r="C274" i="12"/>
  <c r="C275" i="12"/>
  <c r="C280" i="12"/>
  <c r="C283" i="12"/>
  <c r="C279" i="12" s="1"/>
  <c r="C285" i="12"/>
  <c r="CV88" i="32" l="1"/>
  <c r="CV97" i="32"/>
  <c r="CV87" i="32"/>
  <c r="CV32" i="32"/>
  <c r="CV24" i="32"/>
  <c r="CV68" i="32"/>
  <c r="CV98" i="32"/>
  <c r="CV67" i="32"/>
  <c r="CV61" i="32"/>
  <c r="AQ95" i="32"/>
  <c r="BO104" i="32"/>
  <c r="AQ104" i="32"/>
  <c r="BO103" i="32"/>
  <c r="AQ103" i="32"/>
  <c r="BO102" i="32"/>
  <c r="AQ102" i="32"/>
  <c r="AQ101" i="32"/>
  <c r="AQ100" i="32"/>
  <c r="AQ99" i="32"/>
  <c r="BO96" i="32"/>
  <c r="AQ96" i="32"/>
  <c r="BO94" i="32"/>
  <c r="BO93" i="32"/>
  <c r="BO92" i="32"/>
  <c r="AQ92" i="32"/>
  <c r="BO91" i="32"/>
  <c r="BO90" i="32"/>
  <c r="BO89" i="32"/>
  <c r="BO86" i="32"/>
  <c r="BO85" i="32"/>
  <c r="BO84" i="32"/>
  <c r="BO83" i="32"/>
  <c r="AQ83" i="32"/>
  <c r="BO82" i="32"/>
  <c r="BO81" i="32"/>
  <c r="BO80" i="32"/>
  <c r="BO79" i="32"/>
  <c r="BO78" i="32"/>
  <c r="AQ78" i="32"/>
  <c r="AQ77" i="32"/>
  <c r="BO76" i="32"/>
  <c r="BO75" i="32"/>
  <c r="BO74" i="32"/>
  <c r="BO73" i="32"/>
  <c r="BO72" i="32"/>
  <c r="BO71" i="32"/>
  <c r="BO70" i="32"/>
  <c r="BO69" i="32"/>
  <c r="AQ69" i="32"/>
  <c r="BO66" i="32"/>
  <c r="AQ66" i="32"/>
  <c r="BO65" i="32"/>
  <c r="BO64" i="32"/>
  <c r="BO63" i="32"/>
  <c r="BO58" i="32"/>
  <c r="BO57" i="32"/>
  <c r="BO56" i="32"/>
  <c r="BO55" i="32"/>
  <c r="BO54" i="32"/>
  <c r="BO53" i="32"/>
  <c r="BO52" i="32"/>
  <c r="BO51" i="32"/>
  <c r="BO49" i="32"/>
  <c r="BO48" i="32"/>
  <c r="BO47" i="32"/>
  <c r="AQ47" i="32"/>
  <c r="BO46" i="32"/>
  <c r="BO45" i="32"/>
  <c r="BO44" i="32"/>
  <c r="BO42" i="32"/>
  <c r="AQ42" i="32"/>
  <c r="BO41" i="32"/>
  <c r="BO40" i="32"/>
  <c r="BO39" i="32"/>
  <c r="AQ39" i="32"/>
  <c r="BO38" i="32"/>
  <c r="BO37" i="32"/>
  <c r="BO36" i="32"/>
  <c r="AQ36" i="32"/>
  <c r="BO35" i="32"/>
  <c r="AQ35" i="32"/>
  <c r="BO34" i="32"/>
  <c r="AQ34" i="32"/>
  <c r="BO33" i="32"/>
  <c r="AQ33" i="32"/>
  <c r="BO31" i="32"/>
  <c r="BO30" i="32"/>
  <c r="AQ30" i="32"/>
  <c r="BO29" i="32"/>
  <c r="AQ29" i="32"/>
  <c r="BO28" i="32"/>
  <c r="AQ28" i="32"/>
  <c r="BO27" i="32"/>
  <c r="AQ27" i="32"/>
  <c r="BO26" i="32"/>
  <c r="AQ26" i="32"/>
  <c r="BO25" i="32"/>
  <c r="AQ25" i="32"/>
  <c r="BO23" i="32"/>
  <c r="AQ23" i="32"/>
  <c r="BO22" i="32"/>
  <c r="AQ22" i="32"/>
  <c r="BO21" i="32"/>
  <c r="AQ21" i="32"/>
  <c r="BO20" i="32"/>
  <c r="AQ20" i="32"/>
  <c r="BO19" i="32"/>
  <c r="AQ19" i="32"/>
  <c r="BO18" i="32"/>
  <c r="AQ18" i="32"/>
  <c r="BO17" i="32"/>
  <c r="AQ17" i="32"/>
  <c r="BO16" i="32"/>
  <c r="AQ16" i="32"/>
  <c r="BO15" i="32"/>
  <c r="AQ15" i="32"/>
  <c r="BO14" i="32"/>
  <c r="AQ14" i="32"/>
  <c r="BO13" i="32"/>
  <c r="AQ13" i="32"/>
  <c r="BO12" i="32"/>
  <c r="AQ12" i="32"/>
  <c r="BO11" i="32"/>
  <c r="AQ11" i="32"/>
  <c r="BO10" i="32"/>
  <c r="AQ10" i="32"/>
  <c r="BO9" i="32"/>
  <c r="AQ9" i="32"/>
  <c r="BO8" i="32"/>
  <c r="AQ8" i="32"/>
  <c r="CV20" i="32" l="1"/>
  <c r="BO59" i="32"/>
  <c r="AQ59" i="32"/>
  <c r="BO60" i="32"/>
  <c r="AQ60" i="32"/>
  <c r="CV25" i="32"/>
  <c r="CV33" i="32"/>
  <c r="CV35" i="32"/>
  <c r="BO95" i="32"/>
  <c r="CV95" i="32" s="1"/>
  <c r="CV66" i="32"/>
  <c r="CV39" i="32"/>
  <c r="AQ41" i="32"/>
  <c r="CV41" i="32" s="1"/>
  <c r="CV42" i="32"/>
  <c r="CV69" i="32"/>
  <c r="CV13" i="32"/>
  <c r="CV92" i="32"/>
  <c r="CV10" i="32"/>
  <c r="CV12" i="32"/>
  <c r="CV96" i="32"/>
  <c r="AQ85" i="32"/>
  <c r="CV85" i="32" s="1"/>
  <c r="CV9" i="32"/>
  <c r="CV21" i="32"/>
  <c r="CV26" i="32"/>
  <c r="CV30" i="32"/>
  <c r="AQ40" i="32"/>
  <c r="CV40" i="32" s="1"/>
  <c r="AQ70" i="32"/>
  <c r="AQ72" i="32"/>
  <c r="CV72" i="32" s="1"/>
  <c r="AQ74" i="32"/>
  <c r="CV74" i="32" s="1"/>
  <c r="AQ76" i="32"/>
  <c r="CV76" i="32" s="1"/>
  <c r="BO100" i="32"/>
  <c r="CV100" i="32" s="1"/>
  <c r="CV103" i="32"/>
  <c r="CV16" i="32"/>
  <c r="CV18" i="32"/>
  <c r="CV29" i="32"/>
  <c r="CV34" i="32"/>
  <c r="CV47" i="32"/>
  <c r="AQ71" i="32"/>
  <c r="CV71" i="32" s="1"/>
  <c r="AQ73" i="32"/>
  <c r="CV73" i="32" s="1"/>
  <c r="AQ75" i="32"/>
  <c r="CV75" i="32" s="1"/>
  <c r="AQ89" i="32"/>
  <c r="CV89" i="32" s="1"/>
  <c r="AQ84" i="32"/>
  <c r="CV84" i="32" s="1"/>
  <c r="AQ86" i="32"/>
  <c r="CV86" i="32" s="1"/>
  <c r="AQ90" i="32"/>
  <c r="CV90" i="32" s="1"/>
  <c r="AQ94" i="32"/>
  <c r="CV94" i="32" s="1"/>
  <c r="CV11" i="32"/>
  <c r="CV14" i="32"/>
  <c r="CV78" i="32"/>
  <c r="BO99" i="32"/>
  <c r="CV99" i="32" s="1"/>
  <c r="BO101" i="32"/>
  <c r="CV101" i="32" s="1"/>
  <c r="CV15" i="32"/>
  <c r="CV17" i="32"/>
  <c r="CV19" i="32"/>
  <c r="CV36" i="32"/>
  <c r="AQ38" i="32"/>
  <c r="CV38" i="32" s="1"/>
  <c r="CV102" i="32"/>
  <c r="CV104" i="32"/>
  <c r="CV22" i="32"/>
  <c r="CV28" i="32"/>
  <c r="AQ37" i="32"/>
  <c r="CV37" i="32" s="1"/>
  <c r="AQ49" i="32"/>
  <c r="CV49" i="32" s="1"/>
  <c r="AQ52" i="32"/>
  <c r="CV52" i="32" s="1"/>
  <c r="AQ54" i="32"/>
  <c r="CV54" i="32" s="1"/>
  <c r="AQ56" i="32"/>
  <c r="CV56" i="32" s="1"/>
  <c r="AQ58" i="32"/>
  <c r="CV58" i="32" s="1"/>
  <c r="AQ64" i="32"/>
  <c r="CV64" i="32" s="1"/>
  <c r="BO77" i="32"/>
  <c r="CV77" i="32" s="1"/>
  <c r="CV83" i="32"/>
  <c r="AQ93" i="32"/>
  <c r="CV93" i="32" s="1"/>
  <c r="CV8" i="32"/>
  <c r="CV23" i="32"/>
  <c r="CV27" i="32"/>
  <c r="CV48" i="32"/>
  <c r="AQ51" i="32"/>
  <c r="CV51" i="32" s="1"/>
  <c r="AQ53" i="32"/>
  <c r="CV53" i="32" s="1"/>
  <c r="AQ55" i="32"/>
  <c r="CV55" i="32" s="1"/>
  <c r="AQ57" i="32"/>
  <c r="CV57" i="32" s="1"/>
  <c r="AQ63" i="32"/>
  <c r="CV63" i="32" s="1"/>
  <c r="AQ65" i="32"/>
  <c r="CV65" i="32" s="1"/>
  <c r="AQ91" i="32"/>
  <c r="CV91" i="32" s="1"/>
  <c r="AQ31" i="32"/>
  <c r="CV31" i="32" s="1"/>
  <c r="AQ44" i="32"/>
  <c r="CV44" i="32" s="1"/>
  <c r="AQ45" i="32"/>
  <c r="CV45" i="32" s="1"/>
  <c r="AQ46" i="32"/>
  <c r="CV46" i="32" s="1"/>
  <c r="AQ79" i="32"/>
  <c r="CV79" i="32" s="1"/>
  <c r="AQ80" i="32"/>
  <c r="CV80" i="32" s="1"/>
  <c r="AQ81" i="32"/>
  <c r="CV81" i="32" s="1"/>
  <c r="AQ82" i="32"/>
  <c r="CV82" i="32" s="1"/>
  <c r="CV60" i="32" l="1"/>
  <c r="CV59" i="32"/>
  <c r="A2" i="46"/>
  <c r="A2" i="45"/>
  <c r="A2" i="44"/>
  <c r="A2" i="43"/>
  <c r="D25" i="46"/>
  <c r="C25" i="46"/>
  <c r="B25" i="46"/>
  <c r="D21" i="46"/>
  <c r="C21" i="46"/>
  <c r="C18" i="46"/>
  <c r="B21" i="46"/>
  <c r="B18" i="46" s="1"/>
  <c r="D18" i="46"/>
  <c r="D13" i="46"/>
  <c r="C13" i="46"/>
  <c r="B13" i="46"/>
  <c r="D9" i="46"/>
  <c r="D6" i="46" s="1"/>
  <c r="D29" i="46" s="1"/>
  <c r="C9" i="46"/>
  <c r="B9" i="46"/>
  <c r="B6" i="46" s="1"/>
  <c r="E67" i="45"/>
  <c r="D67" i="45"/>
  <c r="C67" i="45"/>
  <c r="E57" i="45"/>
  <c r="D57" i="45"/>
  <c r="C57" i="45"/>
  <c r="E49" i="45"/>
  <c r="D49" i="45"/>
  <c r="C49" i="45"/>
  <c r="E40" i="45"/>
  <c r="D40" i="45"/>
  <c r="C40" i="45"/>
  <c r="E34" i="45"/>
  <c r="D34" i="45"/>
  <c r="C34" i="45"/>
  <c r="E24" i="45"/>
  <c r="D24" i="45"/>
  <c r="C24" i="45"/>
  <c r="E16" i="45"/>
  <c r="D16" i="45"/>
  <c r="C16" i="45"/>
  <c r="E7" i="45"/>
  <c r="D7" i="45"/>
  <c r="C7" i="45"/>
  <c r="D16" i="44"/>
  <c r="C16" i="44"/>
  <c r="B16" i="44"/>
  <c r="D6" i="44"/>
  <c r="C6" i="44"/>
  <c r="C26" i="44"/>
  <c r="B6" i="44"/>
  <c r="B26" i="44"/>
  <c r="E146" i="43"/>
  <c r="D146" i="43"/>
  <c r="C146" i="43"/>
  <c r="E142" i="43"/>
  <c r="D142" i="43"/>
  <c r="C142" i="43"/>
  <c r="E133" i="43"/>
  <c r="D133" i="43"/>
  <c r="C133" i="43"/>
  <c r="E129" i="43"/>
  <c r="D129" i="43"/>
  <c r="C129" i="43"/>
  <c r="E119" i="43"/>
  <c r="D119" i="43"/>
  <c r="C119" i="43"/>
  <c r="E109" i="43"/>
  <c r="D109" i="43"/>
  <c r="C109" i="43"/>
  <c r="E99" i="43"/>
  <c r="D99" i="43"/>
  <c r="C99" i="43"/>
  <c r="E89" i="43"/>
  <c r="D89" i="43"/>
  <c r="C89" i="43"/>
  <c r="C80" i="43" s="1"/>
  <c r="E81" i="43"/>
  <c r="D81" i="43"/>
  <c r="C81" i="43"/>
  <c r="E72" i="43"/>
  <c r="D72" i="43"/>
  <c r="C72" i="43"/>
  <c r="E68" i="43"/>
  <c r="D68" i="43"/>
  <c r="C68" i="43"/>
  <c r="E59" i="43"/>
  <c r="D59" i="43"/>
  <c r="C59" i="43"/>
  <c r="E55" i="43"/>
  <c r="D55" i="43"/>
  <c r="C55" i="43"/>
  <c r="E45" i="43"/>
  <c r="D45" i="43"/>
  <c r="C45" i="43"/>
  <c r="E35" i="43"/>
  <c r="D35" i="43"/>
  <c r="C35" i="43"/>
  <c r="E25" i="43"/>
  <c r="D25" i="43"/>
  <c r="C25" i="43"/>
  <c r="E15" i="43"/>
  <c r="D15" i="43"/>
  <c r="C15" i="43"/>
  <c r="E7" i="43"/>
  <c r="D7" i="43"/>
  <c r="C7" i="43"/>
  <c r="A3" i="42"/>
  <c r="BP34" i="42"/>
  <c r="D429" i="14"/>
  <c r="D426" i="14"/>
  <c r="D424" i="14"/>
  <c r="D421" i="14"/>
  <c r="D418" i="14"/>
  <c r="D409" i="14"/>
  <c r="D400" i="14"/>
  <c r="D395" i="14"/>
  <c r="D389" i="14"/>
  <c r="D382" i="14"/>
  <c r="D377" i="14"/>
  <c r="D374" i="14"/>
  <c r="D364" i="14"/>
  <c r="D354" i="14"/>
  <c r="D347" i="14"/>
  <c r="D337" i="14"/>
  <c r="D334" i="14"/>
  <c r="D330" i="14"/>
  <c r="D311" i="14" s="1"/>
  <c r="D321" i="14"/>
  <c r="D312" i="14"/>
  <c r="D301" i="14"/>
  <c r="D296" i="14"/>
  <c r="D286" i="14"/>
  <c r="D277" i="14"/>
  <c r="D275" i="14"/>
  <c r="D268" i="14"/>
  <c r="D265" i="14"/>
  <c r="D260" i="14"/>
  <c r="D253" i="14"/>
  <c r="D248" i="14"/>
  <c r="D242" i="14"/>
  <c r="D240" i="14"/>
  <c r="D233" i="14"/>
  <c r="D229" i="14"/>
  <c r="D220" i="14"/>
  <c r="D210" i="14"/>
  <c r="D204" i="14"/>
  <c r="D194" i="14"/>
  <c r="D183" i="14"/>
  <c r="D177" i="14"/>
  <c r="D167" i="14"/>
  <c r="D159" i="14"/>
  <c r="D149" i="14"/>
  <c r="D139" i="14"/>
  <c r="D129" i="14"/>
  <c r="D119" i="14"/>
  <c r="D109" i="14"/>
  <c r="D98" i="14"/>
  <c r="D94" i="14"/>
  <c r="D88" i="14"/>
  <c r="D85" i="14"/>
  <c r="D77" i="14"/>
  <c r="D67" i="14"/>
  <c r="D57" i="14"/>
  <c r="D53" i="14"/>
  <c r="D44" i="14"/>
  <c r="D40" i="14"/>
  <c r="D38" i="14"/>
  <c r="D31" i="14"/>
  <c r="D26" i="14"/>
  <c r="D17" i="14"/>
  <c r="D12" i="14"/>
  <c r="D7" i="14"/>
  <c r="F36" i="10"/>
  <c r="G36" i="10" s="1"/>
  <c r="F60" i="10"/>
  <c r="G60" i="10" s="1"/>
  <c r="F58" i="10"/>
  <c r="G58" i="10" s="1"/>
  <c r="F54" i="10"/>
  <c r="G54" i="10" s="1"/>
  <c r="F52" i="10"/>
  <c r="G52" i="10" s="1"/>
  <c r="F51" i="10"/>
  <c r="G51" i="10" s="1"/>
  <c r="F47" i="10"/>
  <c r="G47" i="10" s="1"/>
  <c r="F42" i="10"/>
  <c r="G42" i="10" s="1"/>
  <c r="F40" i="10"/>
  <c r="F37" i="10"/>
  <c r="G37" i="10" s="1"/>
  <c r="F31" i="10"/>
  <c r="G31" i="10" s="1"/>
  <c r="F27" i="10"/>
  <c r="G27" i="10" s="1"/>
  <c r="F26" i="10"/>
  <c r="G26" i="10" s="1"/>
  <c r="F24" i="10"/>
  <c r="F14" i="10"/>
  <c r="G14" i="10" s="1"/>
  <c r="F8" i="10"/>
  <c r="G8" i="10" s="1"/>
  <c r="F108" i="24"/>
  <c r="F121" i="24"/>
  <c r="F146" i="24"/>
  <c r="F141" i="24"/>
  <c r="F137" i="24"/>
  <c r="F134" i="24"/>
  <c r="F133" i="24" s="1"/>
  <c r="F129" i="24"/>
  <c r="F124" i="24"/>
  <c r="F119" i="24"/>
  <c r="F112" i="24"/>
  <c r="F90" i="24" s="1"/>
  <c r="F101" i="24"/>
  <c r="F94" i="24"/>
  <c r="F91" i="24"/>
  <c r="F88" i="24"/>
  <c r="F78" i="24"/>
  <c r="F71" i="24"/>
  <c r="F66" i="24"/>
  <c r="F60" i="24"/>
  <c r="F52" i="24"/>
  <c r="F44" i="24" s="1"/>
  <c r="F45" i="24"/>
  <c r="F38" i="24"/>
  <c r="F33" i="24"/>
  <c r="F29" i="24"/>
  <c r="F26" i="24"/>
  <c r="F24" i="24"/>
  <c r="F14" i="24"/>
  <c r="F9" i="24"/>
  <c r="F6" i="24"/>
  <c r="AG105" i="32"/>
  <c r="A2" i="24"/>
  <c r="A2" i="25"/>
  <c r="A2" i="14"/>
  <c r="E15" i="10"/>
  <c r="E58" i="11"/>
  <c r="E55" i="10"/>
  <c r="E48" i="10"/>
  <c r="AY105" i="32"/>
  <c r="F248" i="14"/>
  <c r="G248" i="14"/>
  <c r="F265" i="14"/>
  <c r="G265" i="14"/>
  <c r="F424" i="14"/>
  <c r="G424" i="14"/>
  <c r="C426" i="14"/>
  <c r="C347" i="14"/>
  <c r="L312" i="14"/>
  <c r="K312" i="14"/>
  <c r="J312" i="14"/>
  <c r="E286" i="14"/>
  <c r="F286" i="14"/>
  <c r="C260" i="14"/>
  <c r="L248" i="14"/>
  <c r="M18" i="14"/>
  <c r="F56" i="10"/>
  <c r="G56" i="10" s="1"/>
  <c r="C40" i="14"/>
  <c r="M254" i="14"/>
  <c r="E6" i="11"/>
  <c r="C98" i="14"/>
  <c r="C88" i="14"/>
  <c r="C85" i="14"/>
  <c r="C77" i="14"/>
  <c r="C67" i="14"/>
  <c r="C57" i="14"/>
  <c r="C53" i="14"/>
  <c r="C31" i="14"/>
  <c r="C26" i="14"/>
  <c r="E12" i="14"/>
  <c r="C12" i="14"/>
  <c r="CN105" i="32"/>
  <c r="CE105" i="32"/>
  <c r="BW105" i="32"/>
  <c r="BG105" i="32"/>
  <c r="G229" i="14"/>
  <c r="H204" i="14"/>
  <c r="G204" i="14"/>
  <c r="F204" i="14"/>
  <c r="M430" i="14"/>
  <c r="M428" i="14"/>
  <c r="M427" i="14"/>
  <c r="M425" i="14"/>
  <c r="M423" i="14"/>
  <c r="M422" i="14"/>
  <c r="M420" i="14"/>
  <c r="M419" i="14"/>
  <c r="M417" i="14"/>
  <c r="M416" i="14"/>
  <c r="M415" i="14"/>
  <c r="M414" i="14"/>
  <c r="M413" i="14"/>
  <c r="M412" i="14"/>
  <c r="M411" i="14"/>
  <c r="M410" i="14"/>
  <c r="M408" i="14"/>
  <c r="M407" i="14"/>
  <c r="M406" i="14"/>
  <c r="M405" i="14"/>
  <c r="M404" i="14"/>
  <c r="M403" i="14"/>
  <c r="M402" i="14"/>
  <c r="M401" i="14"/>
  <c r="M398" i="14"/>
  <c r="M397" i="14"/>
  <c r="M396" i="14"/>
  <c r="M394" i="14"/>
  <c r="M393" i="14"/>
  <c r="M392" i="14"/>
  <c r="M391" i="14"/>
  <c r="M390" i="14"/>
  <c r="M388" i="14"/>
  <c r="M387" i="14"/>
  <c r="M386" i="14"/>
  <c r="M385" i="14"/>
  <c r="M384" i="14"/>
  <c r="M383" i="14"/>
  <c r="M380" i="14"/>
  <c r="M379" i="14"/>
  <c r="M378" i="14"/>
  <c r="M376" i="14"/>
  <c r="M375" i="14"/>
  <c r="M373" i="14"/>
  <c r="M372" i="14"/>
  <c r="M371" i="14"/>
  <c r="M370" i="14"/>
  <c r="M369" i="14"/>
  <c r="M368" i="14"/>
  <c r="M367" i="14"/>
  <c r="M366" i="14"/>
  <c r="M365" i="14"/>
  <c r="M363" i="14"/>
  <c r="M362" i="14"/>
  <c r="M361" i="14"/>
  <c r="M360" i="14"/>
  <c r="M359" i="14"/>
  <c r="M358" i="14"/>
  <c r="M357" i="14"/>
  <c r="M356" i="14"/>
  <c r="M355" i="14"/>
  <c r="M353" i="14"/>
  <c r="M352" i="14"/>
  <c r="M351" i="14"/>
  <c r="M350" i="14"/>
  <c r="M349" i="14"/>
  <c r="M348" i="14"/>
  <c r="M346" i="14"/>
  <c r="M345" i="14"/>
  <c r="M344" i="14"/>
  <c r="M343" i="14"/>
  <c r="M342" i="14"/>
  <c r="M341" i="14"/>
  <c r="M340" i="14"/>
  <c r="M339" i="14"/>
  <c r="M338" i="14"/>
  <c r="M336" i="14"/>
  <c r="M335" i="14"/>
  <c r="M332" i="14"/>
  <c r="M331" i="14"/>
  <c r="M329" i="14"/>
  <c r="M328" i="14"/>
  <c r="M327" i="14"/>
  <c r="M326" i="14"/>
  <c r="M325" i="14"/>
  <c r="M324" i="14"/>
  <c r="M323" i="14"/>
  <c r="M322" i="14"/>
  <c r="M320" i="14"/>
  <c r="M319" i="14"/>
  <c r="M318" i="14"/>
  <c r="M317" i="14"/>
  <c r="M316" i="14"/>
  <c r="M315" i="14"/>
  <c r="M314" i="14"/>
  <c r="M313" i="14"/>
  <c r="M310" i="14"/>
  <c r="M309" i="14"/>
  <c r="M308" i="14"/>
  <c r="M307" i="14"/>
  <c r="M306" i="14"/>
  <c r="M305" i="14"/>
  <c r="M304" i="14"/>
  <c r="M303" i="14"/>
  <c r="M302" i="14"/>
  <c r="M300" i="14"/>
  <c r="M299" i="14"/>
  <c r="M298" i="14"/>
  <c r="M297" i="14"/>
  <c r="M295" i="14"/>
  <c r="M294" i="14"/>
  <c r="M293" i="14"/>
  <c r="M292" i="14"/>
  <c r="M291" i="14"/>
  <c r="M290" i="14"/>
  <c r="M289" i="14"/>
  <c r="M288" i="14"/>
  <c r="M287" i="14"/>
  <c r="M285" i="14"/>
  <c r="M284" i="14"/>
  <c r="M283" i="14"/>
  <c r="M282" i="14"/>
  <c r="M281" i="14"/>
  <c r="M280" i="14"/>
  <c r="M279" i="14"/>
  <c r="M278" i="14"/>
  <c r="M276" i="14"/>
  <c r="M274" i="14"/>
  <c r="M273" i="14"/>
  <c r="M272" i="14"/>
  <c r="M271" i="14"/>
  <c r="M270" i="14"/>
  <c r="M269" i="14"/>
  <c r="M267" i="14"/>
  <c r="M266" i="14"/>
  <c r="M264" i="14"/>
  <c r="M263" i="14"/>
  <c r="M262" i="14"/>
  <c r="M261" i="14"/>
  <c r="M259" i="14"/>
  <c r="M258" i="14"/>
  <c r="M257" i="14"/>
  <c r="M256" i="14"/>
  <c r="M255" i="14"/>
  <c r="M251" i="14"/>
  <c r="M250" i="14"/>
  <c r="M249" i="14"/>
  <c r="M247" i="14"/>
  <c r="M246" i="14"/>
  <c r="M245" i="14"/>
  <c r="M244" i="14"/>
  <c r="M243" i="14"/>
  <c r="M241" i="14"/>
  <c r="M239" i="14"/>
  <c r="M238" i="14"/>
  <c r="M237" i="14"/>
  <c r="M236" i="14"/>
  <c r="M235" i="14"/>
  <c r="M234" i="14"/>
  <c r="M232" i="14"/>
  <c r="M231" i="14"/>
  <c r="M230" i="14"/>
  <c r="M228" i="14"/>
  <c r="M227" i="14"/>
  <c r="M226" i="14"/>
  <c r="M225" i="14"/>
  <c r="M224" i="14"/>
  <c r="M223" i="14"/>
  <c r="M222" i="14"/>
  <c r="M221" i="14"/>
  <c r="M219" i="14"/>
  <c r="M218" i="14"/>
  <c r="M217" i="14"/>
  <c r="M216" i="14"/>
  <c r="M215" i="14"/>
  <c r="M214" i="14"/>
  <c r="M213" i="14"/>
  <c r="M212" i="14"/>
  <c r="M211" i="14"/>
  <c r="M209" i="14"/>
  <c r="M208" i="14"/>
  <c r="M207" i="14"/>
  <c r="M206" i="14"/>
  <c r="M205" i="14"/>
  <c r="M203" i="14"/>
  <c r="M202" i="14"/>
  <c r="M201" i="14"/>
  <c r="M200" i="14"/>
  <c r="M199" i="14"/>
  <c r="M198" i="14"/>
  <c r="M197" i="14"/>
  <c r="M196" i="14"/>
  <c r="M195" i="14"/>
  <c r="M192" i="14"/>
  <c r="M191" i="14"/>
  <c r="M190" i="14"/>
  <c r="M189" i="14"/>
  <c r="M188" i="14"/>
  <c r="M187" i="14"/>
  <c r="M186" i="14"/>
  <c r="M185" i="14"/>
  <c r="M184" i="14"/>
  <c r="M182" i="14"/>
  <c r="M181" i="14"/>
  <c r="M180" i="14"/>
  <c r="M179" i="14"/>
  <c r="M178" i="14"/>
  <c r="M176" i="14"/>
  <c r="M175" i="14"/>
  <c r="M174" i="14"/>
  <c r="M173" i="14"/>
  <c r="M172" i="14"/>
  <c r="M171" i="14"/>
  <c r="M170" i="14"/>
  <c r="M169" i="14"/>
  <c r="M168" i="14"/>
  <c r="M166" i="14"/>
  <c r="M165" i="14"/>
  <c r="M164" i="14"/>
  <c r="M163" i="14"/>
  <c r="M162" i="14"/>
  <c r="M161" i="14"/>
  <c r="M160" i="14"/>
  <c r="M158" i="14"/>
  <c r="M157" i="14"/>
  <c r="M156" i="14"/>
  <c r="M155" i="14"/>
  <c r="M154" i="14"/>
  <c r="M153" i="14"/>
  <c r="M152" i="14"/>
  <c r="M151" i="14"/>
  <c r="M150" i="14"/>
  <c r="M148" i="14"/>
  <c r="M147" i="14"/>
  <c r="M146" i="14"/>
  <c r="M145" i="14"/>
  <c r="M144" i="14"/>
  <c r="M143" i="14"/>
  <c r="M142" i="14"/>
  <c r="M141" i="14"/>
  <c r="M140" i="14"/>
  <c r="M138" i="14"/>
  <c r="M137" i="14"/>
  <c r="M136" i="14"/>
  <c r="M135" i="14"/>
  <c r="M134" i="14"/>
  <c r="M133" i="14"/>
  <c r="M132" i="14"/>
  <c r="M131" i="14"/>
  <c r="M130" i="14"/>
  <c r="M128" i="14"/>
  <c r="M127" i="14"/>
  <c r="M126" i="14"/>
  <c r="M125" i="14"/>
  <c r="M124" i="14"/>
  <c r="M123" i="14"/>
  <c r="M122" i="14"/>
  <c r="M121" i="14"/>
  <c r="M120" i="14"/>
  <c r="M118" i="14"/>
  <c r="M117" i="14"/>
  <c r="M116" i="14"/>
  <c r="M115" i="14"/>
  <c r="M114" i="14"/>
  <c r="M113" i="14"/>
  <c r="M112" i="14"/>
  <c r="M111" i="14"/>
  <c r="M110" i="14"/>
  <c r="M107" i="14"/>
  <c r="M106" i="14"/>
  <c r="M105" i="14"/>
  <c r="M104" i="14"/>
  <c r="M103" i="14"/>
  <c r="M102" i="14"/>
  <c r="M101" i="14"/>
  <c r="M100" i="14"/>
  <c r="M99" i="14"/>
  <c r="M97" i="14"/>
  <c r="M96" i="14"/>
  <c r="M95" i="14"/>
  <c r="M93" i="14"/>
  <c r="M92" i="14"/>
  <c r="M91" i="14"/>
  <c r="M90" i="14"/>
  <c r="M89" i="14"/>
  <c r="M87" i="14"/>
  <c r="M86" i="14"/>
  <c r="M84" i="14"/>
  <c r="M83" i="14"/>
  <c r="M82" i="14"/>
  <c r="M81" i="14"/>
  <c r="M80" i="14"/>
  <c r="M79" i="14"/>
  <c r="M78" i="14"/>
  <c r="M76" i="14"/>
  <c r="M75" i="14"/>
  <c r="M74" i="14"/>
  <c r="M73" i="14"/>
  <c r="M72" i="14"/>
  <c r="M71" i="14"/>
  <c r="M70" i="14"/>
  <c r="M69" i="14"/>
  <c r="M68" i="14"/>
  <c r="M66" i="14"/>
  <c r="M65" i="14"/>
  <c r="M64" i="14"/>
  <c r="M63" i="14"/>
  <c r="M62" i="14"/>
  <c r="M61" i="14"/>
  <c r="M60" i="14"/>
  <c r="M59" i="14"/>
  <c r="M58" i="14"/>
  <c r="M56" i="14"/>
  <c r="M55" i="14"/>
  <c r="M54" i="14"/>
  <c r="M52" i="14"/>
  <c r="M51" i="14"/>
  <c r="M50" i="14"/>
  <c r="M49" i="14"/>
  <c r="M48" i="14"/>
  <c r="M47" i="14"/>
  <c r="M46" i="14"/>
  <c r="M45" i="14"/>
  <c r="M42" i="14"/>
  <c r="M41" i="14"/>
  <c r="M39" i="14"/>
  <c r="M37" i="14"/>
  <c r="M36" i="14"/>
  <c r="M35" i="14"/>
  <c r="M34" i="14"/>
  <c r="M33" i="14"/>
  <c r="M32" i="14"/>
  <c r="M30" i="14"/>
  <c r="M29" i="14"/>
  <c r="M28" i="14"/>
  <c r="M27" i="14"/>
  <c r="M25" i="14"/>
  <c r="M24" i="14"/>
  <c r="M23" i="14"/>
  <c r="M22" i="14"/>
  <c r="M21" i="14"/>
  <c r="M20" i="14"/>
  <c r="M19" i="14"/>
  <c r="M16" i="14"/>
  <c r="M15" i="14"/>
  <c r="M14" i="14"/>
  <c r="M13" i="14"/>
  <c r="M11" i="14"/>
  <c r="M10" i="14"/>
  <c r="M9" i="14"/>
  <c r="M8" i="14"/>
  <c r="N429" i="14"/>
  <c r="L429" i="14"/>
  <c r="K429" i="14"/>
  <c r="J429" i="14"/>
  <c r="I429" i="14"/>
  <c r="H429" i="14"/>
  <c r="G429" i="14"/>
  <c r="F429" i="14"/>
  <c r="E429" i="14"/>
  <c r="N426" i="14"/>
  <c r="L426" i="14"/>
  <c r="K426" i="14"/>
  <c r="J426" i="14"/>
  <c r="I426" i="14"/>
  <c r="H426" i="14"/>
  <c r="G426" i="14"/>
  <c r="F426" i="14"/>
  <c r="E426" i="14"/>
  <c r="N421" i="14"/>
  <c r="L421" i="14"/>
  <c r="K421" i="14"/>
  <c r="J421" i="14"/>
  <c r="I421" i="14"/>
  <c r="H421" i="14"/>
  <c r="G421" i="14"/>
  <c r="F421" i="14"/>
  <c r="E421" i="14"/>
  <c r="N418" i="14"/>
  <c r="L418" i="14"/>
  <c r="K418" i="14"/>
  <c r="J418" i="14"/>
  <c r="I418" i="14"/>
  <c r="H418" i="14"/>
  <c r="G418" i="14"/>
  <c r="F418" i="14"/>
  <c r="E418" i="14"/>
  <c r="N409" i="14"/>
  <c r="L409" i="14"/>
  <c r="K409" i="14"/>
  <c r="J409" i="14"/>
  <c r="I409" i="14"/>
  <c r="H409" i="14"/>
  <c r="G409" i="14"/>
  <c r="F409" i="14"/>
  <c r="E409" i="14"/>
  <c r="N400" i="14"/>
  <c r="L400" i="14"/>
  <c r="K400" i="14"/>
  <c r="J400" i="14"/>
  <c r="I400" i="14"/>
  <c r="H400" i="14"/>
  <c r="G400" i="14"/>
  <c r="F400" i="14"/>
  <c r="E400" i="14"/>
  <c r="N395" i="14"/>
  <c r="L395" i="14"/>
  <c r="K395" i="14"/>
  <c r="J395" i="14"/>
  <c r="I395" i="14"/>
  <c r="H395" i="14"/>
  <c r="G395" i="14"/>
  <c r="F395" i="14"/>
  <c r="E395" i="14"/>
  <c r="N389" i="14"/>
  <c r="L389" i="14"/>
  <c r="L381" i="14" s="1"/>
  <c r="K389" i="14"/>
  <c r="J389" i="14"/>
  <c r="I389" i="14"/>
  <c r="H389" i="14"/>
  <c r="H381" i="14" s="1"/>
  <c r="G389" i="14"/>
  <c r="F389" i="14"/>
  <c r="E389" i="14"/>
  <c r="N382" i="14"/>
  <c r="L382" i="14"/>
  <c r="K382" i="14"/>
  <c r="J382" i="14"/>
  <c r="I382" i="14"/>
  <c r="I381" i="14" s="1"/>
  <c r="H382" i="14"/>
  <c r="G382" i="14"/>
  <c r="F382" i="14"/>
  <c r="E382" i="14"/>
  <c r="N377" i="14"/>
  <c r="L377" i="14"/>
  <c r="K377" i="14"/>
  <c r="J377" i="14"/>
  <c r="I377" i="14"/>
  <c r="H377" i="14"/>
  <c r="G377" i="14"/>
  <c r="F377" i="14"/>
  <c r="E377" i="14"/>
  <c r="N374" i="14"/>
  <c r="L374" i="14"/>
  <c r="K374" i="14"/>
  <c r="J374" i="14"/>
  <c r="I374" i="14"/>
  <c r="H374" i="14"/>
  <c r="G374" i="14"/>
  <c r="F374" i="14"/>
  <c r="E374" i="14"/>
  <c r="N364" i="14"/>
  <c r="L364" i="14"/>
  <c r="K364" i="14"/>
  <c r="J364" i="14"/>
  <c r="I364" i="14"/>
  <c r="H364" i="14"/>
  <c r="G364" i="14"/>
  <c r="F364" i="14"/>
  <c r="E364" i="14"/>
  <c r="N354" i="14"/>
  <c r="L354" i="14"/>
  <c r="K354" i="14"/>
  <c r="J354" i="14"/>
  <c r="I354" i="14"/>
  <c r="H354" i="14"/>
  <c r="G354" i="14"/>
  <c r="F354" i="14"/>
  <c r="E354" i="14"/>
  <c r="N347" i="14"/>
  <c r="L347" i="14"/>
  <c r="K347" i="14"/>
  <c r="J347" i="14"/>
  <c r="I347" i="14"/>
  <c r="H347" i="14"/>
  <c r="G347" i="14"/>
  <c r="F347" i="14"/>
  <c r="E347" i="14"/>
  <c r="N337" i="14"/>
  <c r="L337" i="14"/>
  <c r="K337" i="14"/>
  <c r="J337" i="14"/>
  <c r="I337" i="14"/>
  <c r="H337" i="14"/>
  <c r="G337" i="14"/>
  <c r="F337" i="14"/>
  <c r="E337" i="14"/>
  <c r="N334" i="14"/>
  <c r="L334" i="14"/>
  <c r="K334" i="14"/>
  <c r="J334" i="14"/>
  <c r="I334" i="14"/>
  <c r="I333" i="14" s="1"/>
  <c r="H334" i="14"/>
  <c r="G334" i="14"/>
  <c r="F334" i="14"/>
  <c r="E334" i="14"/>
  <c r="N330" i="14"/>
  <c r="N311" i="14" s="1"/>
  <c r="L330" i="14"/>
  <c r="K330" i="14"/>
  <c r="J330" i="14"/>
  <c r="I330" i="14"/>
  <c r="H330" i="14"/>
  <c r="G330" i="14"/>
  <c r="F330" i="14"/>
  <c r="E330" i="14"/>
  <c r="N321" i="14"/>
  <c r="L321" i="14"/>
  <c r="K321" i="14"/>
  <c r="J321" i="14"/>
  <c r="I321" i="14"/>
  <c r="H321" i="14"/>
  <c r="G321" i="14"/>
  <c r="F321" i="14"/>
  <c r="E321" i="14"/>
  <c r="N312" i="14"/>
  <c r="I312" i="14"/>
  <c r="H312" i="14"/>
  <c r="G312" i="14"/>
  <c r="F312" i="14"/>
  <c r="E312" i="14"/>
  <c r="N301" i="14"/>
  <c r="L301" i="14"/>
  <c r="K301" i="14"/>
  <c r="J301" i="14"/>
  <c r="I301" i="14"/>
  <c r="H301" i="14"/>
  <c r="G301" i="14"/>
  <c r="F301" i="14"/>
  <c r="E301" i="14"/>
  <c r="N296" i="14"/>
  <c r="L296" i="14"/>
  <c r="K296" i="14"/>
  <c r="J296" i="14"/>
  <c r="I296" i="14"/>
  <c r="H296" i="14"/>
  <c r="G296" i="14"/>
  <c r="F296" i="14"/>
  <c r="E296" i="14"/>
  <c r="N286" i="14"/>
  <c r="L286" i="14"/>
  <c r="K286" i="14"/>
  <c r="J286" i="14"/>
  <c r="I286" i="14"/>
  <c r="H286" i="14"/>
  <c r="G286" i="14"/>
  <c r="N277" i="14"/>
  <c r="L277" i="14"/>
  <c r="K277" i="14"/>
  <c r="J277" i="14"/>
  <c r="I277" i="14"/>
  <c r="H277" i="14"/>
  <c r="G277" i="14"/>
  <c r="F277" i="14"/>
  <c r="E277" i="14"/>
  <c r="N275" i="14"/>
  <c r="L275" i="14"/>
  <c r="K275" i="14"/>
  <c r="J275" i="14"/>
  <c r="I275" i="14"/>
  <c r="H275" i="14"/>
  <c r="G275" i="14"/>
  <c r="F275" i="14"/>
  <c r="E275" i="14"/>
  <c r="N268" i="14"/>
  <c r="L268" i="14"/>
  <c r="K268" i="14"/>
  <c r="J268" i="14"/>
  <c r="I268" i="14"/>
  <c r="H268" i="14"/>
  <c r="G268" i="14"/>
  <c r="F268" i="14"/>
  <c r="E268" i="14"/>
  <c r="N260" i="14"/>
  <c r="L260" i="14"/>
  <c r="K260" i="14"/>
  <c r="J260" i="14"/>
  <c r="I260" i="14"/>
  <c r="H260" i="14"/>
  <c r="G260" i="14"/>
  <c r="F260" i="14"/>
  <c r="E260" i="14"/>
  <c r="N253" i="14"/>
  <c r="L253" i="14"/>
  <c r="K253" i="14"/>
  <c r="J253" i="14"/>
  <c r="I253" i="14"/>
  <c r="H253" i="14"/>
  <c r="G253" i="14"/>
  <c r="G252" i="14" s="1"/>
  <c r="F253" i="14"/>
  <c r="E253" i="14"/>
  <c r="N242" i="14"/>
  <c r="L242" i="14"/>
  <c r="K242" i="14"/>
  <c r="J242" i="14"/>
  <c r="I242" i="14"/>
  <c r="H242" i="14"/>
  <c r="G242" i="14"/>
  <c r="F242" i="14"/>
  <c r="E242" i="14"/>
  <c r="N240" i="14"/>
  <c r="L240" i="14"/>
  <c r="K240" i="14"/>
  <c r="J240" i="14"/>
  <c r="I240" i="14"/>
  <c r="H240" i="14"/>
  <c r="G240" i="14"/>
  <c r="F240" i="14"/>
  <c r="E240" i="14"/>
  <c r="N233" i="14"/>
  <c r="L233" i="14"/>
  <c r="K233" i="14"/>
  <c r="J233" i="14"/>
  <c r="I233" i="14"/>
  <c r="H233" i="14"/>
  <c r="G233" i="14"/>
  <c r="F233" i="14"/>
  <c r="E233" i="14"/>
  <c r="N229" i="14"/>
  <c r="L229" i="14"/>
  <c r="K229" i="14"/>
  <c r="J229" i="14"/>
  <c r="I229" i="14"/>
  <c r="H229" i="14"/>
  <c r="F229" i="14"/>
  <c r="E229" i="14"/>
  <c r="N220" i="14"/>
  <c r="L220" i="14"/>
  <c r="K220" i="14"/>
  <c r="J220" i="14"/>
  <c r="I220" i="14"/>
  <c r="H220" i="14"/>
  <c r="G220" i="14"/>
  <c r="F220" i="14"/>
  <c r="E220" i="14"/>
  <c r="N210" i="14"/>
  <c r="L210" i="14"/>
  <c r="K210" i="14"/>
  <c r="J210" i="14"/>
  <c r="I210" i="14"/>
  <c r="H210" i="14"/>
  <c r="G210" i="14"/>
  <c r="F210" i="14"/>
  <c r="E210" i="14"/>
  <c r="N194" i="14"/>
  <c r="L194" i="14"/>
  <c r="K194" i="14"/>
  <c r="J194" i="14"/>
  <c r="I194" i="14"/>
  <c r="H194" i="14"/>
  <c r="G194" i="14"/>
  <c r="F194" i="14"/>
  <c r="E194" i="14"/>
  <c r="N183" i="14"/>
  <c r="L183" i="14"/>
  <c r="K183" i="14"/>
  <c r="J183" i="14"/>
  <c r="I183" i="14"/>
  <c r="H183" i="14"/>
  <c r="G183" i="14"/>
  <c r="F183" i="14"/>
  <c r="E183" i="14"/>
  <c r="N177" i="14"/>
  <c r="L177" i="14"/>
  <c r="K177" i="14"/>
  <c r="J177" i="14"/>
  <c r="I177" i="14"/>
  <c r="H177" i="14"/>
  <c r="G177" i="14"/>
  <c r="F177" i="14"/>
  <c r="E177" i="14"/>
  <c r="N167" i="14"/>
  <c r="L167" i="14"/>
  <c r="K167" i="14"/>
  <c r="J167" i="14"/>
  <c r="I167" i="14"/>
  <c r="H167" i="14"/>
  <c r="G167" i="14"/>
  <c r="F167" i="14"/>
  <c r="E167" i="14"/>
  <c r="N159" i="14"/>
  <c r="L159" i="14"/>
  <c r="K159" i="14"/>
  <c r="J159" i="14"/>
  <c r="I159" i="14"/>
  <c r="H159" i="14"/>
  <c r="G159" i="14"/>
  <c r="F159" i="14"/>
  <c r="E159" i="14"/>
  <c r="N149" i="14"/>
  <c r="L149" i="14"/>
  <c r="K149" i="14"/>
  <c r="J149" i="14"/>
  <c r="I149" i="14"/>
  <c r="H149" i="14"/>
  <c r="G149" i="14"/>
  <c r="F149" i="14"/>
  <c r="E149" i="14"/>
  <c r="N139" i="14"/>
  <c r="L139" i="14"/>
  <c r="K139" i="14"/>
  <c r="J139" i="14"/>
  <c r="I139" i="14"/>
  <c r="H139" i="14"/>
  <c r="G139" i="14"/>
  <c r="F139" i="14"/>
  <c r="E139" i="14"/>
  <c r="N129" i="14"/>
  <c r="L129" i="14"/>
  <c r="K129" i="14"/>
  <c r="J129" i="14"/>
  <c r="I129" i="14"/>
  <c r="H129" i="14"/>
  <c r="G129" i="14"/>
  <c r="F129" i="14"/>
  <c r="E129" i="14"/>
  <c r="N119" i="14"/>
  <c r="L119" i="14"/>
  <c r="K119" i="14"/>
  <c r="J119" i="14"/>
  <c r="I119" i="14"/>
  <c r="H119" i="14"/>
  <c r="G119" i="14"/>
  <c r="F119" i="14"/>
  <c r="E119" i="14"/>
  <c r="N109" i="14"/>
  <c r="L109" i="14"/>
  <c r="K109" i="14"/>
  <c r="J109" i="14"/>
  <c r="I109" i="14"/>
  <c r="H109" i="14"/>
  <c r="G109" i="14"/>
  <c r="F109" i="14"/>
  <c r="E109" i="14"/>
  <c r="N98" i="14"/>
  <c r="L98" i="14"/>
  <c r="K98" i="14"/>
  <c r="J98" i="14"/>
  <c r="I98" i="14"/>
  <c r="H98" i="14"/>
  <c r="G98" i="14"/>
  <c r="F98" i="14"/>
  <c r="E98" i="14"/>
  <c r="N94" i="14"/>
  <c r="L94" i="14"/>
  <c r="K94" i="14"/>
  <c r="J94" i="14"/>
  <c r="I94" i="14"/>
  <c r="H94" i="14"/>
  <c r="G94" i="14"/>
  <c r="F94" i="14"/>
  <c r="E94" i="14"/>
  <c r="N88" i="14"/>
  <c r="L88" i="14"/>
  <c r="K88" i="14"/>
  <c r="J88" i="14"/>
  <c r="I88" i="14"/>
  <c r="H88" i="14"/>
  <c r="G88" i="14"/>
  <c r="F88" i="14"/>
  <c r="E88" i="14"/>
  <c r="N85" i="14"/>
  <c r="L85" i="14"/>
  <c r="K85" i="14"/>
  <c r="J85" i="14"/>
  <c r="I85" i="14"/>
  <c r="H85" i="14"/>
  <c r="G85" i="14"/>
  <c r="F85" i="14"/>
  <c r="E85" i="14"/>
  <c r="N77" i="14"/>
  <c r="L77" i="14"/>
  <c r="K77" i="14"/>
  <c r="J77" i="14"/>
  <c r="I77" i="14"/>
  <c r="H77" i="14"/>
  <c r="G77" i="14"/>
  <c r="F77" i="14"/>
  <c r="E77" i="14"/>
  <c r="N67" i="14"/>
  <c r="L67" i="14"/>
  <c r="K67" i="14"/>
  <c r="J67" i="14"/>
  <c r="I67" i="14"/>
  <c r="H67" i="14"/>
  <c r="G67" i="14"/>
  <c r="F67" i="14"/>
  <c r="E67" i="14"/>
  <c r="N57" i="14"/>
  <c r="L57" i="14"/>
  <c r="K57" i="14"/>
  <c r="J57" i="14"/>
  <c r="I57" i="14"/>
  <c r="H57" i="14"/>
  <c r="G57" i="14"/>
  <c r="F57" i="14"/>
  <c r="E57" i="14"/>
  <c r="N53" i="14"/>
  <c r="L53" i="14"/>
  <c r="K53" i="14"/>
  <c r="J53" i="14"/>
  <c r="I53" i="14"/>
  <c r="H53" i="14"/>
  <c r="G53" i="14"/>
  <c r="F53" i="14"/>
  <c r="E53" i="14"/>
  <c r="N44" i="14"/>
  <c r="L44" i="14"/>
  <c r="K44" i="14"/>
  <c r="K43" i="14" s="1"/>
  <c r="J44" i="14"/>
  <c r="I44" i="14"/>
  <c r="H44" i="14"/>
  <c r="G44" i="14"/>
  <c r="F44" i="14"/>
  <c r="E44" i="14"/>
  <c r="N40" i="14"/>
  <c r="L40" i="14"/>
  <c r="K40" i="14"/>
  <c r="J40" i="14"/>
  <c r="I40" i="14"/>
  <c r="H40" i="14"/>
  <c r="G40" i="14"/>
  <c r="F40" i="14"/>
  <c r="E40" i="14"/>
  <c r="N38" i="14"/>
  <c r="L38" i="14"/>
  <c r="K38" i="14"/>
  <c r="J38" i="14"/>
  <c r="I38" i="14"/>
  <c r="H38" i="14"/>
  <c r="G38" i="14"/>
  <c r="F38" i="14"/>
  <c r="E38" i="14"/>
  <c r="N31" i="14"/>
  <c r="L31" i="14"/>
  <c r="K31" i="14"/>
  <c r="J31" i="14"/>
  <c r="I31" i="14"/>
  <c r="H31" i="14"/>
  <c r="G31" i="14"/>
  <c r="F31" i="14"/>
  <c r="E31" i="14"/>
  <c r="N26" i="14"/>
  <c r="L26" i="14"/>
  <c r="K26" i="14"/>
  <c r="J26" i="14"/>
  <c r="I26" i="14"/>
  <c r="H26" i="14"/>
  <c r="G26" i="14"/>
  <c r="F26" i="14"/>
  <c r="E26" i="14"/>
  <c r="N17" i="14"/>
  <c r="L17" i="14"/>
  <c r="K17" i="14"/>
  <c r="J17" i="14"/>
  <c r="I17" i="14"/>
  <c r="H17" i="14"/>
  <c r="G17" i="14"/>
  <c r="F17" i="14"/>
  <c r="E17" i="14"/>
  <c r="C17" i="14"/>
  <c r="L12" i="14"/>
  <c r="K12" i="14"/>
  <c r="J12" i="14"/>
  <c r="I12" i="14"/>
  <c r="H12" i="14"/>
  <c r="G12" i="14"/>
  <c r="F12" i="14"/>
  <c r="L7" i="14"/>
  <c r="K7" i="14"/>
  <c r="J7" i="14"/>
  <c r="I7" i="14"/>
  <c r="H7" i="14"/>
  <c r="G7" i="14"/>
  <c r="F7" i="14"/>
  <c r="E7" i="14"/>
  <c r="C7" i="14"/>
  <c r="A2" i="12"/>
  <c r="A2" i="11"/>
  <c r="A2" i="10"/>
  <c r="F53" i="10"/>
  <c r="G53" i="10" s="1"/>
  <c r="F50" i="10"/>
  <c r="G50" i="10"/>
  <c r="F39" i="10"/>
  <c r="G39" i="10" s="1"/>
  <c r="F35" i="10"/>
  <c r="G35" i="10" s="1"/>
  <c r="F25" i="10"/>
  <c r="G25" i="10" s="1"/>
  <c r="F20" i="10"/>
  <c r="G20" i="10" s="1"/>
  <c r="F19" i="10"/>
  <c r="G19" i="10" s="1"/>
  <c r="F18" i="10"/>
  <c r="G18" i="10"/>
  <c r="F17" i="10"/>
  <c r="F16" i="10"/>
  <c r="G16" i="10" s="1"/>
  <c r="F12" i="10"/>
  <c r="G12" i="10" s="1"/>
  <c r="F11" i="10"/>
  <c r="G11" i="10" s="1"/>
  <c r="F10" i="10"/>
  <c r="G10" i="10" s="1"/>
  <c r="F9" i="10"/>
  <c r="G9" i="10" s="1"/>
  <c r="C429" i="14"/>
  <c r="M429" i="14" s="1"/>
  <c r="G74" i="11" s="1"/>
  <c r="L424" i="14"/>
  <c r="K424" i="14"/>
  <c r="J424" i="14"/>
  <c r="I424" i="14"/>
  <c r="H424" i="14"/>
  <c r="E424" i="14"/>
  <c r="C424" i="14"/>
  <c r="C421" i="14"/>
  <c r="C418" i="14"/>
  <c r="C409" i="14"/>
  <c r="C400" i="14"/>
  <c r="C395" i="14"/>
  <c r="C389" i="14"/>
  <c r="C382" i="14"/>
  <c r="C377" i="14"/>
  <c r="C374" i="14"/>
  <c r="C364" i="14"/>
  <c r="M364" i="14" s="1"/>
  <c r="F63" i="11" s="1"/>
  <c r="G63" i="11" s="1"/>
  <c r="C354" i="14"/>
  <c r="C337" i="14"/>
  <c r="C334" i="14"/>
  <c r="M334" i="14" s="1"/>
  <c r="F59" i="11" s="1"/>
  <c r="C330" i="14"/>
  <c r="C321" i="14"/>
  <c r="C312" i="14"/>
  <c r="C301" i="14"/>
  <c r="C296" i="14"/>
  <c r="C286" i="14"/>
  <c r="C277" i="14"/>
  <c r="C275" i="14"/>
  <c r="M275" i="14" s="1"/>
  <c r="F49" i="11" s="1"/>
  <c r="G49" i="11" s="1"/>
  <c r="C268" i="14"/>
  <c r="L265" i="14"/>
  <c r="K265" i="14"/>
  <c r="J265" i="14"/>
  <c r="I265" i="14"/>
  <c r="H265" i="14"/>
  <c r="E265" i="14"/>
  <c r="C265" i="14"/>
  <c r="C253" i="14"/>
  <c r="K248" i="14"/>
  <c r="J248" i="14"/>
  <c r="I248" i="14"/>
  <c r="H248" i="14"/>
  <c r="E248" i="14"/>
  <c r="C248" i="14"/>
  <c r="C242" i="14"/>
  <c r="C240" i="14"/>
  <c r="C233" i="14"/>
  <c r="C229" i="14"/>
  <c r="C220" i="14"/>
  <c r="C210" i="14"/>
  <c r="L204" i="14"/>
  <c r="K204" i="14"/>
  <c r="J204" i="14"/>
  <c r="I204" i="14"/>
  <c r="E204" i="14"/>
  <c r="C204" i="14"/>
  <c r="C194" i="14"/>
  <c r="C183" i="14"/>
  <c r="C177" i="14"/>
  <c r="C167" i="14"/>
  <c r="C159" i="14"/>
  <c r="C149" i="14"/>
  <c r="C139" i="14"/>
  <c r="C129" i="14"/>
  <c r="C119" i="14"/>
  <c r="C109" i="14"/>
  <c r="C94" i="14"/>
  <c r="C38" i="14"/>
  <c r="E67" i="11"/>
  <c r="E54" i="11"/>
  <c r="E44" i="11"/>
  <c r="E34" i="11"/>
  <c r="E24" i="11"/>
  <c r="E14" i="11"/>
  <c r="E59" i="10"/>
  <c r="E44" i="10"/>
  <c r="E38" i="10"/>
  <c r="E33" i="10"/>
  <c r="E29" i="10"/>
  <c r="E23" i="10"/>
  <c r="E21" i="10"/>
  <c r="E6" i="10"/>
  <c r="C77" i="10"/>
  <c r="M389" i="14"/>
  <c r="F57" i="10"/>
  <c r="G57" i="10" s="1"/>
  <c r="F43" i="10"/>
  <c r="G43" i="10" s="1"/>
  <c r="F41" i="10"/>
  <c r="G41" i="10" s="1"/>
  <c r="G40" i="10"/>
  <c r="F32" i="10"/>
  <c r="G32" i="10" s="1"/>
  <c r="F5" i="24"/>
  <c r="F46" i="10"/>
  <c r="G46" i="10" s="1"/>
  <c r="C76" i="10"/>
  <c r="F7" i="10"/>
  <c r="F59" i="10"/>
  <c r="C74" i="10" s="1"/>
  <c r="M277" i="14" l="1"/>
  <c r="F50" i="11" s="1"/>
  <c r="G50" i="11" s="1"/>
  <c r="M377" i="14"/>
  <c r="F65" i="11" s="1"/>
  <c r="G65" i="11" s="1"/>
  <c r="M424" i="14"/>
  <c r="F72" i="11" s="1"/>
  <c r="G72" i="11" s="1"/>
  <c r="F193" i="14"/>
  <c r="M220" i="14"/>
  <c r="F38" i="11" s="1"/>
  <c r="G38" i="11" s="1"/>
  <c r="K193" i="14"/>
  <c r="F333" i="14"/>
  <c r="N333" i="14"/>
  <c r="L193" i="14"/>
  <c r="M265" i="14"/>
  <c r="F47" i="11" s="1"/>
  <c r="G47" i="11" s="1"/>
  <c r="M354" i="14"/>
  <c r="F62" i="11" s="1"/>
  <c r="G62" i="11" s="1"/>
  <c r="M382" i="14"/>
  <c r="J6" i="14"/>
  <c r="L6" i="14"/>
  <c r="M40" i="14"/>
  <c r="F13" i="11" s="1"/>
  <c r="G13" i="11" s="1"/>
  <c r="M85" i="14"/>
  <c r="F20" i="11" s="1"/>
  <c r="G20" i="11" s="1"/>
  <c r="H108" i="14"/>
  <c r="M253" i="14"/>
  <c r="F45" i="11" s="1"/>
  <c r="G45" i="11" s="1"/>
  <c r="M268" i="14"/>
  <c r="F48" i="11" s="1"/>
  <c r="G48" i="11" s="1"/>
  <c r="H333" i="14"/>
  <c r="L333" i="14"/>
  <c r="E381" i="14"/>
  <c r="E399" i="14"/>
  <c r="N399" i="14"/>
  <c r="M418" i="14"/>
  <c r="F70" i="11" s="1"/>
  <c r="G70" i="11" s="1"/>
  <c r="J399" i="14"/>
  <c r="M426" i="14"/>
  <c r="F73" i="11" s="1"/>
  <c r="G73" i="11" s="1"/>
  <c r="M31" i="14"/>
  <c r="F11" i="11" s="1"/>
  <c r="G11" i="11" s="1"/>
  <c r="D108" i="14"/>
  <c r="M194" i="14"/>
  <c r="F35" i="11" s="1"/>
  <c r="M44" i="14"/>
  <c r="F15" i="11" s="1"/>
  <c r="G15" i="11" s="1"/>
  <c r="M109" i="14"/>
  <c r="F25" i="11" s="1"/>
  <c r="G25" i="11" s="1"/>
  <c r="C43" i="14"/>
  <c r="M17" i="14"/>
  <c r="F9" i="11" s="1"/>
  <c r="G9" i="11" s="1"/>
  <c r="F38" i="10"/>
  <c r="C75" i="10" s="1"/>
  <c r="G59" i="10"/>
  <c r="F49" i="10"/>
  <c r="F149" i="24"/>
  <c r="N193" i="14"/>
  <c r="E75" i="11"/>
  <c r="M119" i="14"/>
  <c r="F26" i="11" s="1"/>
  <c r="G26" i="11" s="1"/>
  <c r="M159" i="14"/>
  <c r="F30" i="11" s="1"/>
  <c r="G30" i="11" s="1"/>
  <c r="M183" i="14"/>
  <c r="F33" i="11" s="1"/>
  <c r="G33" i="11" s="1"/>
  <c r="M210" i="14"/>
  <c r="F37" i="11" s="1"/>
  <c r="G37" i="11" s="1"/>
  <c r="M240" i="14"/>
  <c r="F41" i="11" s="1"/>
  <c r="G41" i="11" s="1"/>
  <c r="M296" i="14"/>
  <c r="F52" i="11" s="1"/>
  <c r="G52" i="11" s="1"/>
  <c r="M330" i="14"/>
  <c r="F57" i="11" s="1"/>
  <c r="G57" i="11" s="1"/>
  <c r="C381" i="14"/>
  <c r="H6" i="14"/>
  <c r="E43" i="14"/>
  <c r="N43" i="14"/>
  <c r="E252" i="14"/>
  <c r="F311" i="14"/>
  <c r="E333" i="14"/>
  <c r="M337" i="14"/>
  <c r="F60" i="11" s="1"/>
  <c r="G60" i="11" s="1"/>
  <c r="M347" i="14"/>
  <c r="F61" i="11" s="1"/>
  <c r="G61" i="11" s="1"/>
  <c r="J381" i="14"/>
  <c r="K381" i="14"/>
  <c r="F399" i="14"/>
  <c r="M286" i="14"/>
  <c r="F51" i="11" s="1"/>
  <c r="G51" i="11" s="1"/>
  <c r="D252" i="14"/>
  <c r="D333" i="14"/>
  <c r="C6" i="43"/>
  <c r="C155" i="43" s="1"/>
  <c r="D6" i="43"/>
  <c r="D80" i="43"/>
  <c r="C6" i="46"/>
  <c r="C29" i="46" s="1"/>
  <c r="G38" i="10"/>
  <c r="AQ105" i="32"/>
  <c r="C6" i="14"/>
  <c r="M129" i="14"/>
  <c r="F27" i="11" s="1"/>
  <c r="G27" i="11" s="1"/>
  <c r="M374" i="14"/>
  <c r="F64" i="11" s="1"/>
  <c r="G64" i="11" s="1"/>
  <c r="G6" i="14"/>
  <c r="G43" i="14"/>
  <c r="L43" i="14"/>
  <c r="M98" i="14"/>
  <c r="F23" i="11" s="1"/>
  <c r="G23" i="11" s="1"/>
  <c r="F108" i="14"/>
  <c r="J108" i="14"/>
  <c r="I108" i="14"/>
  <c r="M177" i="14"/>
  <c r="F32" i="11" s="1"/>
  <c r="G32" i="11" s="1"/>
  <c r="M229" i="14"/>
  <c r="F39" i="11" s="1"/>
  <c r="G39" i="11" s="1"/>
  <c r="M233" i="14"/>
  <c r="F40" i="11" s="1"/>
  <c r="G40" i="11" s="1"/>
  <c r="G193" i="14"/>
  <c r="F252" i="14"/>
  <c r="G311" i="14"/>
  <c r="M321" i="14"/>
  <c r="F56" i="11" s="1"/>
  <c r="G56" i="11" s="1"/>
  <c r="K311" i="14"/>
  <c r="J333" i="14"/>
  <c r="F381" i="14"/>
  <c r="N381" i="14"/>
  <c r="K399" i="14"/>
  <c r="J311" i="14"/>
  <c r="D43" i="14"/>
  <c r="D381" i="14"/>
  <c r="E6" i="45"/>
  <c r="E39" i="45"/>
  <c r="E311" i="14"/>
  <c r="G7" i="10"/>
  <c r="M139" i="14"/>
  <c r="F28" i="11" s="1"/>
  <c r="G28" i="11" s="1"/>
  <c r="E6" i="14"/>
  <c r="I6" i="14"/>
  <c r="F6" i="14"/>
  <c r="N6" i="14"/>
  <c r="K108" i="14"/>
  <c r="I193" i="14"/>
  <c r="K252" i="14"/>
  <c r="J252" i="14"/>
  <c r="N252" i="14"/>
  <c r="H311" i="14"/>
  <c r="L311" i="14"/>
  <c r="K333" i="14"/>
  <c r="G381" i="14"/>
  <c r="M395" i="14"/>
  <c r="H399" i="14"/>
  <c r="L399" i="14"/>
  <c r="G399" i="14"/>
  <c r="M421" i="14"/>
  <c r="F71" i="11" s="1"/>
  <c r="G71" i="11" s="1"/>
  <c r="F13" i="10"/>
  <c r="G13" i="10" s="1"/>
  <c r="D399" i="14"/>
  <c r="D26" i="44"/>
  <c r="C6" i="45"/>
  <c r="G59" i="11"/>
  <c r="C252" i="14"/>
  <c r="C311" i="14"/>
  <c r="G24" i="10"/>
  <c r="E61" i="10"/>
  <c r="M38" i="14"/>
  <c r="F12" i="11" s="1"/>
  <c r="G12" i="11" s="1"/>
  <c r="M242" i="14"/>
  <c r="F42" i="11" s="1"/>
  <c r="G42" i="11" s="1"/>
  <c r="L108" i="14"/>
  <c r="I311" i="14"/>
  <c r="I43" i="14"/>
  <c r="E108" i="14"/>
  <c r="N108" i="14"/>
  <c r="G17" i="10"/>
  <c r="F15" i="10"/>
  <c r="K6" i="14"/>
  <c r="J193" i="14"/>
  <c r="M57" i="14"/>
  <c r="F17" i="11" s="1"/>
  <c r="G17" i="11" s="1"/>
  <c r="G35" i="11"/>
  <c r="C193" i="14"/>
  <c r="C108" i="14"/>
  <c r="M312" i="14"/>
  <c r="F55" i="11" s="1"/>
  <c r="M204" i="14"/>
  <c r="F36" i="11" s="1"/>
  <c r="G36" i="11" s="1"/>
  <c r="M7" i="14"/>
  <c r="F7" i="11" s="1"/>
  <c r="J43" i="14"/>
  <c r="L252" i="14"/>
  <c r="C399" i="14"/>
  <c r="M400" i="14"/>
  <c r="M77" i="14"/>
  <c r="F19" i="11" s="1"/>
  <c r="G19" i="11" s="1"/>
  <c r="F43" i="14"/>
  <c r="G108" i="14"/>
  <c r="M26" i="14"/>
  <c r="F10" i="11" s="1"/>
  <c r="G10" i="11" s="1"/>
  <c r="M88" i="14"/>
  <c r="F21" i="11" s="1"/>
  <c r="G21" i="11" s="1"/>
  <c r="D6" i="14"/>
  <c r="E80" i="43"/>
  <c r="D39" i="45"/>
  <c r="M167" i="14"/>
  <c r="F31" i="11" s="1"/>
  <c r="G31" i="11" s="1"/>
  <c r="M409" i="14"/>
  <c r="G69" i="11" s="1"/>
  <c r="E193" i="14"/>
  <c r="F28" i="10"/>
  <c r="G28" i="10" s="1"/>
  <c r="M301" i="14"/>
  <c r="F53" i="11" s="1"/>
  <c r="G53" i="11" s="1"/>
  <c r="E6" i="43"/>
  <c r="M149" i="14"/>
  <c r="F29" i="11" s="1"/>
  <c r="G29" i="11" s="1"/>
  <c r="G333" i="14"/>
  <c r="I399" i="14"/>
  <c r="M260" i="14"/>
  <c r="F46" i="11" s="1"/>
  <c r="F22" i="10"/>
  <c r="M94" i="14"/>
  <c r="F22" i="11" s="1"/>
  <c r="G22" i="11" s="1"/>
  <c r="I252" i="14"/>
  <c r="H252" i="14"/>
  <c r="M53" i="14"/>
  <c r="F16" i="11" s="1"/>
  <c r="G16" i="11" s="1"/>
  <c r="C333" i="14"/>
  <c r="F45" i="10"/>
  <c r="H193" i="14"/>
  <c r="D6" i="45"/>
  <c r="B29" i="46"/>
  <c r="M67" i="14"/>
  <c r="F18" i="11" s="1"/>
  <c r="G18" i="11" s="1"/>
  <c r="D193" i="14"/>
  <c r="M12" i="14"/>
  <c r="F8" i="11" s="1"/>
  <c r="G8" i="11" s="1"/>
  <c r="F55" i="10"/>
  <c r="H43" i="14"/>
  <c r="H432" i="14" s="1"/>
  <c r="M248" i="14"/>
  <c r="F43" i="11" s="1"/>
  <c r="G43" i="11" s="1"/>
  <c r="C39" i="45"/>
  <c r="C73" i="45" s="1"/>
  <c r="D432" i="14" l="1"/>
  <c r="E432" i="14"/>
  <c r="K432" i="14"/>
  <c r="C89" i="11" s="1"/>
  <c r="N432" i="14"/>
  <c r="F6" i="10"/>
  <c r="G6" i="10" s="1"/>
  <c r="G432" i="14"/>
  <c r="L432" i="14"/>
  <c r="C93" i="11" s="1"/>
  <c r="E73" i="45"/>
  <c r="G49" i="10"/>
  <c r="F48" i="10"/>
  <c r="G48" i="10" s="1"/>
  <c r="F30" i="10"/>
  <c r="BO105" i="32"/>
  <c r="C82" i="11"/>
  <c r="I432" i="14"/>
  <c r="M311" i="14"/>
  <c r="F58" i="11"/>
  <c r="G58" i="11" s="1"/>
  <c r="E155" i="43"/>
  <c r="F432" i="14"/>
  <c r="D155" i="43"/>
  <c r="M381" i="14"/>
  <c r="F66" i="11" s="1"/>
  <c r="M399" i="14"/>
  <c r="M193" i="14"/>
  <c r="G15" i="10"/>
  <c r="M6" i="14"/>
  <c r="F44" i="10"/>
  <c r="G45" i="10"/>
  <c r="G46" i="11"/>
  <c r="F44" i="11"/>
  <c r="C432" i="14"/>
  <c r="C88" i="11" s="1"/>
  <c r="F34" i="11"/>
  <c r="G34" i="11" s="1"/>
  <c r="M43" i="14"/>
  <c r="D73" i="45"/>
  <c r="J432" i="14"/>
  <c r="F24" i="11"/>
  <c r="G24" i="11" s="1"/>
  <c r="F34" i="10"/>
  <c r="M333" i="14"/>
  <c r="F6" i="11"/>
  <c r="G7" i="11"/>
  <c r="F23" i="10"/>
  <c r="G23" i="10" s="1"/>
  <c r="F14" i="11"/>
  <c r="G14" i="11" s="1"/>
  <c r="G55" i="11"/>
  <c r="F54" i="11"/>
  <c r="G54" i="11" s="1"/>
  <c r="G55" i="10"/>
  <c r="C78" i="10"/>
  <c r="C69" i="10"/>
  <c r="F21" i="10"/>
  <c r="G21" i="10" s="1"/>
  <c r="G22" i="10"/>
  <c r="G68" i="11"/>
  <c r="F67" i="11"/>
  <c r="M108" i="14"/>
  <c r="M252" i="14"/>
  <c r="C92" i="11" l="1"/>
  <c r="C91" i="11"/>
  <c r="C295" i="12"/>
  <c r="G66" i="11"/>
  <c r="C83" i="11"/>
  <c r="F29" i="10"/>
  <c r="G29" i="10" s="1"/>
  <c r="G30" i="10"/>
  <c r="G34" i="10"/>
  <c r="F33" i="10"/>
  <c r="G33" i="10" s="1"/>
  <c r="C80" i="11"/>
  <c r="G44" i="11"/>
  <c r="C68" i="10"/>
  <c r="G44" i="10"/>
  <c r="M432" i="14"/>
  <c r="G6" i="11"/>
  <c r="C79" i="11"/>
  <c r="F75" i="11"/>
  <c r="G75" i="11" s="1"/>
  <c r="C81" i="11"/>
  <c r="G67" i="11"/>
  <c r="C94" i="11" l="1"/>
  <c r="D88" i="11" s="1"/>
  <c r="C73" i="10"/>
  <c r="C79" i="10" s="1"/>
  <c r="C67" i="10"/>
  <c r="C70" i="10" s="1"/>
  <c r="D69" i="10" s="1"/>
  <c r="F61" i="10"/>
  <c r="G61" i="10" s="1"/>
  <c r="C84" i="11"/>
  <c r="D80" i="11" s="1"/>
  <c r="D90" i="11" l="1"/>
  <c r="D89" i="11"/>
  <c r="D92" i="11"/>
  <c r="D93" i="11"/>
  <c r="D91" i="11"/>
  <c r="D79" i="11"/>
  <c r="D76" i="10"/>
  <c r="D77" i="10"/>
  <c r="D74" i="10"/>
  <c r="D75" i="10"/>
  <c r="D78" i="10"/>
  <c r="D68" i="10"/>
  <c r="D82" i="11"/>
  <c r="D83" i="11"/>
  <c r="D81" i="11"/>
  <c r="D73" i="10"/>
  <c r="D67" i="10"/>
  <c r="D94" i="11" l="1"/>
  <c r="D84" i="11"/>
  <c r="D70" i="10"/>
  <c r="D79" i="10"/>
</calcChain>
</file>

<file path=xl/comments1.xml><?xml version="1.0" encoding="utf-8"?>
<comments xmlns="http://schemas.openxmlformats.org/spreadsheetml/2006/main">
  <authors>
    <author>laura.uribe</author>
  </authors>
  <commentList>
    <comment ref="A1" authorId="0">
      <text>
        <r>
          <rPr>
            <b/>
            <sz val="11"/>
            <color indexed="81"/>
            <rFont val="Tahoma"/>
            <family val="2"/>
          </rPr>
          <t>Etapa de la planeación vinculado con los objetivos del  Plan Municipal de Desarrollo (PMD)</t>
        </r>
        <r>
          <rPr>
            <sz val="10"/>
            <color indexed="81"/>
            <rFont val="Tahoma"/>
            <family val="2"/>
          </rPr>
          <t xml:space="preserve">
</t>
        </r>
      </text>
    </comment>
  </commentList>
</comments>
</file>

<file path=xl/comments10.xml><?xml version="1.0" encoding="utf-8"?>
<comments xmlns="http://schemas.openxmlformats.org/spreadsheetml/2006/main">
  <authors>
    <author>Manuel Fonseca Villaseñor</author>
  </authors>
  <commentList>
    <comment ref="A4" author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 ref="B4" author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List>
</comments>
</file>

<file path=xl/comments11.xml><?xml version="1.0" encoding="utf-8"?>
<comments xmlns="http://schemas.openxmlformats.org/spreadsheetml/2006/main">
  <authors>
    <author>Manuel Fonseca Villaseñor</author>
    <author>Laura Uribe Quintero</author>
  </authors>
  <commentList>
    <comment ref="A2" authorId="0">
      <text>
        <r>
          <rPr>
            <b/>
            <sz val="14"/>
            <color indexed="9"/>
            <rFont val="Calibri"/>
            <family val="2"/>
          </rPr>
          <t>FUENTE DE FINANCIAMIENTO</t>
        </r>
      </text>
    </comment>
    <comment ref="B4" authorId="1">
      <text>
        <r>
          <rPr>
            <sz val="9"/>
            <color indexed="81"/>
            <rFont val="Tahoma"/>
            <family val="2"/>
          </rPr>
          <t>Son los ingresos que se obtienen por</t>
        </r>
        <r>
          <rPr>
            <b/>
            <sz val="9"/>
            <color indexed="81"/>
            <rFont val="Tahoma"/>
            <family val="2"/>
          </rPr>
          <t>:</t>
        </r>
        <r>
          <rPr>
            <b/>
            <u/>
            <sz val="9"/>
            <color indexed="81"/>
            <rFont val="Tahoma"/>
            <family val="2"/>
          </rPr>
          <t xml:space="preserve"> impuestos, contribuciones de mejora, derechos,</t>
        </r>
        <r>
          <rPr>
            <b/>
            <sz val="9"/>
            <color indexed="81"/>
            <rFont val="Tahoma"/>
            <family val="2"/>
          </rPr>
          <t xml:space="preserve"> </t>
        </r>
        <r>
          <rPr>
            <sz val="9"/>
            <color indexed="81"/>
            <rFont val="Tahoma"/>
            <family val="2"/>
          </rPr>
          <t xml:space="preserve">contribuciones distintas a las anteriores causadas en ejercicios fiscales anteriores pendientes de liquidación o pago, </t>
        </r>
        <r>
          <rPr>
            <b/>
            <u/>
            <sz val="9"/>
            <color indexed="81"/>
            <rFont val="Tahoma"/>
            <family val="2"/>
          </rPr>
          <t xml:space="preserve">productos y aprovechamientos; </t>
        </r>
        <r>
          <rPr>
            <sz val="9"/>
            <color indexed="81"/>
            <rFont val="Tahoma"/>
            <family val="2"/>
          </rPr>
          <t xml:space="preserve">cuotas y </t>
        </r>
        <r>
          <rPr>
            <b/>
            <u/>
            <sz val="9"/>
            <color indexed="81"/>
            <rFont val="Tahoma"/>
            <family val="2"/>
          </rPr>
          <t>aportaciones de seguridad social,</t>
        </r>
        <r>
          <rPr>
            <sz val="9"/>
            <color indexed="81"/>
            <rFont val="Tahoma"/>
            <family val="2"/>
          </rPr>
          <t xml:space="preserve"> </t>
        </r>
        <r>
          <rPr>
            <b/>
            <u/>
            <sz val="9"/>
            <color indexed="81"/>
            <rFont val="Tahoma"/>
            <family val="2"/>
          </rPr>
          <t xml:space="preserve">asignaciones y transferencias presupuestarias a: </t>
        </r>
        <r>
          <rPr>
            <sz val="9"/>
            <color indexed="81"/>
            <rFont val="Tahoma"/>
            <family val="2"/>
          </rPr>
          <t xml:space="preserve">los poderes ejecutivo, legislativo y judicial y organismos autónomos, asi como las entidades paraestatales federales, estatales y </t>
        </r>
        <r>
          <rPr>
            <b/>
            <u/>
            <sz val="9"/>
            <color indexed="81"/>
            <rFont val="Tahoma"/>
            <family val="2"/>
          </rPr>
          <t>municipales</t>
        </r>
        <r>
          <rPr>
            <sz val="9"/>
            <color indexed="81"/>
            <rFont val="Tahoma"/>
            <family val="2"/>
          </rPr>
          <t xml:space="preserve">
</t>
        </r>
      </text>
    </comment>
    <comment ref="B12" authorId="1">
      <text>
        <r>
          <rPr>
            <sz val="9"/>
            <color indexed="81"/>
            <rFont val="Tahoma"/>
            <family val="2"/>
          </rPr>
          <t xml:space="preserve">Son los recursos provenientes de </t>
        </r>
        <r>
          <rPr>
            <b/>
            <u/>
            <sz val="9"/>
            <color indexed="81"/>
            <rFont val="Tahoma"/>
            <family val="2"/>
          </rPr>
          <t xml:space="preserve">obligaciones contraídas con acreedores nacionales  </t>
        </r>
        <r>
          <rPr>
            <sz val="9"/>
            <color indexed="81"/>
            <rFont val="Tahoma"/>
            <family val="2"/>
          </rPr>
          <t xml:space="preserve">y pagaderos dentro del país en moneda nacional
</t>
        </r>
      </text>
    </comment>
    <comment ref="B17" authorId="1">
      <text>
        <r>
          <rPr>
            <b/>
            <u/>
            <sz val="9"/>
            <color indexed="81"/>
            <rFont val="Tahoma"/>
            <family val="2"/>
          </rPr>
          <t xml:space="preserve">Recursos "generados" por los  </t>
        </r>
        <r>
          <rPr>
            <sz val="9"/>
            <color indexed="81"/>
            <rFont val="Tahoma"/>
            <family val="2"/>
          </rPr>
          <t xml:space="preserve">poderes legislativo, judicial y </t>
        </r>
        <r>
          <rPr>
            <b/>
            <u/>
            <sz val="9"/>
            <color indexed="81"/>
            <rFont val="Tahoma"/>
            <family val="2"/>
          </rPr>
          <t xml:space="preserve">organismos autónomos y municipios </t>
        </r>
        <r>
          <rPr>
            <sz val="9"/>
            <color indexed="81"/>
            <rFont val="Tahoma"/>
            <family val="2"/>
          </rPr>
          <t xml:space="preserve"> así como las </t>
        </r>
        <r>
          <rPr>
            <b/>
            <u/>
            <sz val="9"/>
            <color indexed="81"/>
            <rFont val="Tahoma"/>
            <family val="2"/>
          </rPr>
          <t>entidades paraestatales o paramunicipales respectivas ……..</t>
        </r>
        <r>
          <rPr>
            <sz val="9"/>
            <color indexed="81"/>
            <rFont val="Tahoma"/>
            <family val="2"/>
          </rPr>
          <t xml:space="preserve">
</t>
        </r>
      </text>
    </comment>
    <comment ref="B19" authorId="1">
      <text>
        <r>
          <rPr>
            <sz val="9"/>
            <color indexed="81"/>
            <rFont val="Tahoma"/>
            <family val="2"/>
          </rPr>
          <t xml:space="preserve">Son los recursos por </t>
        </r>
        <r>
          <rPr>
            <b/>
            <u/>
            <sz val="9"/>
            <color indexed="81"/>
            <rFont val="Tahoma"/>
            <family val="2"/>
          </rPr>
          <t xml:space="preserve">subsidios, asignaciones presupuestarias y fondos derivados de la Ley de Ingresos de la Federación o del Presupuesto de Egresos de la Federación, y que se destinan a los gobiernos Estatales o Municipales
</t>
        </r>
        <r>
          <rPr>
            <sz val="9"/>
            <color indexed="81"/>
            <rFont val="Tahoma"/>
            <family val="2"/>
          </rPr>
          <t xml:space="preserve">
</t>
        </r>
      </text>
    </comment>
    <comment ref="B27" authorId="1">
      <text>
        <r>
          <rPr>
            <b/>
            <sz val="9"/>
            <color indexed="81"/>
            <rFont val="Tahoma"/>
            <family val="2"/>
          </rPr>
          <t xml:space="preserve">Son los recursos por </t>
        </r>
        <r>
          <rPr>
            <b/>
            <u/>
            <sz val="9"/>
            <color indexed="81"/>
            <rFont val="Tahoma"/>
            <family val="2"/>
          </rPr>
          <t>Subsidios, asignaciones presupuestarias y fondos derivados de la ley de Ingresos Estatal o Presupuesto de Egresos Estatal</t>
        </r>
        <r>
          <rPr>
            <sz val="9"/>
            <color indexed="81"/>
            <rFont val="Tahoma"/>
            <family val="2"/>
          </rPr>
          <t xml:space="preserve">
y que se destinan a los gobiernos Municipales.</t>
        </r>
      </text>
    </comment>
    <comment ref="B32" authorId="1">
      <text>
        <r>
          <rPr>
            <b/>
            <sz val="9"/>
            <color indexed="81"/>
            <rFont val="Tahoma"/>
            <family val="2"/>
          </rPr>
          <t xml:space="preserve">Son los recursos provenientes del sector privado, de fondos internacionales y otros no comprendidos en los numerales anteriores
</t>
        </r>
        <r>
          <rPr>
            <sz val="9"/>
            <color indexed="81"/>
            <rFont val="Tahoma"/>
            <family val="2"/>
          </rPr>
          <t xml:space="preserve">
</t>
        </r>
      </text>
    </comment>
  </commentList>
</comments>
</file>

<file path=xl/comments2.xml><?xml version="1.0" encoding="utf-8"?>
<comments xmlns="http://schemas.openxmlformats.org/spreadsheetml/2006/main">
  <authors>
    <author>laura.uribe</author>
  </authors>
  <commentList>
    <comment ref="B1" authorId="0">
      <text>
        <r>
          <rPr>
            <sz val="10"/>
            <color indexed="81"/>
            <rFont val="Tahoma"/>
            <family val="2"/>
          </rPr>
          <t xml:space="preserve">Etapa de la planeación que está vinculada con el Programa Operativo Anual (POA).
Problemática y prioridades plasmadas en el (Plan Municipal de Desarrollo) PMD y que podrían modificarlo
  </t>
        </r>
      </text>
    </comment>
    <comment ref="C5" authorId="0">
      <text>
        <r>
          <rPr>
            <sz val="10"/>
            <color indexed="81"/>
            <rFont val="Tahoma"/>
            <family val="2"/>
          </rPr>
          <t xml:space="preserve">* Resume la situación problemática en forma clara y breve.
* Se formula como un hecho negativo, o como una situación que debe ser revertida.
* Define la problación afectada o el área de enfoque.
* Hace una referencia cuantitativa que permite una verificación.
</t>
        </r>
      </text>
    </comment>
  </commentList>
</comments>
</file>

<file path=xl/comments3.xml><?xml version="1.0" encoding="utf-8"?>
<comments xmlns="http://schemas.openxmlformats.org/spreadsheetml/2006/main">
  <authors>
    <author>laura.uribe</author>
    <author>Laura Uribe Quintero</author>
  </authors>
  <commentList>
    <comment ref="B1" authorId="0">
      <text>
        <r>
          <rPr>
            <sz val="10"/>
            <color indexed="81"/>
            <rFont val="Tahoma"/>
            <family val="2"/>
          </rPr>
          <t xml:space="preserve">Art.61.- Además de la información prevista en las respectivas leyes en materia financiera, fiscal y </t>
        </r>
        <r>
          <rPr>
            <b/>
            <u/>
            <sz val="10"/>
            <color indexed="81"/>
            <rFont val="Tahoma"/>
            <family val="2"/>
          </rPr>
          <t>presupuestaria y la información señalada en los arts. 46 a 48 de esta Ley</t>
        </r>
        <r>
          <rPr>
            <sz val="10"/>
            <color indexed="81"/>
            <rFont val="Tahoma"/>
            <family val="2"/>
          </rPr>
          <t xml:space="preserve"> la Federación….., los municipios,…. Incluirán en sus respectivas leyes de ingresos y presupuesto de egresos....... la información siguiente:</t>
        </r>
        <r>
          <rPr>
            <sz val="10"/>
            <color indexed="81"/>
            <rFont val="Tahoma"/>
            <family val="2"/>
          </rPr>
          <t xml:space="preserve">
II.- Presupuesto de Egresos: a) Las prioridades del gasto, </t>
        </r>
        <r>
          <rPr>
            <b/>
            <u/>
            <sz val="10"/>
            <color indexed="81"/>
            <rFont val="Tahoma"/>
            <family val="2"/>
          </rPr>
          <t>los programas y proyectos</t>
        </r>
        <r>
          <rPr>
            <sz val="10"/>
            <color indexed="81"/>
            <rFont val="Tahoma"/>
            <family val="2"/>
          </rPr>
          <t xml:space="preserve">.......
b) </t>
        </r>
        <r>
          <rPr>
            <b/>
            <u/>
            <sz val="10"/>
            <color indexed="81"/>
            <rFont val="Tahoma"/>
            <family val="2"/>
          </rPr>
          <t xml:space="preserve">El listado de programas así como sus indicadores estratégicos y de gestión aprobados.
Último párrafo:
</t>
        </r>
        <r>
          <rPr>
            <sz val="10"/>
            <color indexed="81"/>
            <rFont val="Tahoma"/>
            <family val="2"/>
          </rPr>
          <t xml:space="preserve">El consejo establecerá las normas, metodologías, </t>
        </r>
        <r>
          <rPr>
            <b/>
            <u/>
            <sz val="10"/>
            <color indexed="81"/>
            <rFont val="Tahoma"/>
            <family val="2"/>
          </rPr>
          <t xml:space="preserve">clasificadores </t>
        </r>
        <r>
          <rPr>
            <sz val="10"/>
            <color indexed="81"/>
            <rFont val="Tahoma"/>
            <family val="2"/>
          </rPr>
          <t xml:space="preserve"> y los formatos, con la estructura y contenido de la información...</t>
        </r>
      </text>
    </comment>
    <comment ref="W5" authorId="0">
      <text>
        <r>
          <rPr>
            <sz val="10"/>
            <color indexed="81"/>
            <rFont val="Tahoma"/>
            <family val="2"/>
          </rPr>
          <t>Es la expresión que identifica al indicador y que manifiesta lo que se desea medir con él. Desde el punto de vista operativo, puede expresar al indicador en términos de las variables que en él intervienen;</t>
        </r>
      </text>
    </comment>
    <comment ref="AD5" authorId="0">
      <text>
        <r>
          <rPr>
            <sz val="10"/>
            <color indexed="81"/>
            <rFont val="Tahoma"/>
            <family val="2"/>
          </rPr>
          <t>Es la expresión que identifica al indicador y que manifiesta lo que se desea medir con él. Desde el punto de vista operativo, puede expresar al indicador en términos de las variables que en él intervienen;</t>
        </r>
      </text>
    </comment>
    <comment ref="AK5" authorId="0">
      <text>
        <r>
          <rPr>
            <b/>
            <sz val="10"/>
            <color indexed="81"/>
            <rFont val="Tahoma"/>
            <family val="2"/>
          </rPr>
          <t>Se refiere a la expresión matemática del indicador. Determina la forma en que se relacionan las variables;</t>
        </r>
      </text>
    </comment>
    <comment ref="AV5" authorId="0">
      <text>
        <r>
          <rPr>
            <b/>
            <sz val="10"/>
            <color indexed="81"/>
            <rFont val="Tahoma"/>
            <family val="2"/>
          </rPr>
          <t>Periodicidad en el tiempo con que se realiza la medición del indicador</t>
        </r>
        <r>
          <rPr>
            <sz val="10"/>
            <color indexed="81"/>
            <rFont val="Tahoma"/>
            <family val="2"/>
          </rPr>
          <t xml:space="preserve">
</t>
        </r>
      </text>
    </comment>
    <comment ref="BC5" authorId="1">
      <text>
        <r>
          <rPr>
            <b/>
            <sz val="9"/>
            <color indexed="81"/>
            <rFont val="Tahoma"/>
            <family val="2"/>
          </rPr>
          <t xml:space="preserve"> hace referencia a la determinación concreta de la forma en que se quiere expresar el resultado de la medición al aplicar el indicador, </t>
        </r>
        <r>
          <rPr>
            <sz val="9"/>
            <color indexed="81"/>
            <rFont val="Tahoma"/>
            <family val="2"/>
          </rPr>
          <t xml:space="preserve">
</t>
        </r>
      </text>
    </comment>
    <comment ref="BN5" authorId="0">
      <text>
        <r>
          <rPr>
            <b/>
            <sz val="10"/>
            <color indexed="81"/>
            <rFont val="Tahoma"/>
            <family val="2"/>
          </rPr>
          <t xml:space="preserve">Para dar seguimiento, realizar una evaluación adecuada; deberán establecerlose los parámetros de semaforización que </t>
        </r>
        <r>
          <rPr>
            <b/>
            <u/>
            <sz val="10"/>
            <color indexed="81"/>
            <rFont val="Tahoma"/>
            <family val="2"/>
          </rPr>
          <t>indiquen si el cumplimiento del indicador fue adecuado o esperado.</t>
        </r>
        <r>
          <rPr>
            <sz val="10"/>
            <color indexed="81"/>
            <rFont val="Tahoma"/>
            <family val="2"/>
          </rPr>
          <t xml:space="preserve">
</t>
        </r>
      </text>
    </comment>
    <comment ref="BN6" authorId="0">
      <text>
        <r>
          <rPr>
            <sz val="10"/>
            <color indexed="81"/>
            <rFont val="Tahoma"/>
            <family val="2"/>
          </rPr>
          <t xml:space="preserve">
</t>
        </r>
        <r>
          <rPr>
            <b/>
            <sz val="10"/>
            <color indexed="81"/>
            <rFont val="Tahoma"/>
            <family val="2"/>
          </rPr>
          <t>ACEPTABLE</t>
        </r>
        <r>
          <rPr>
            <sz val="10"/>
            <color indexed="81"/>
            <rFont val="Tahoma"/>
            <family val="2"/>
          </rPr>
          <t xml:space="preserve">
</t>
        </r>
      </text>
    </comment>
    <comment ref="BT6" authorId="0">
      <text>
        <r>
          <rPr>
            <b/>
            <sz val="10"/>
            <color indexed="81"/>
            <rFont val="Tahoma"/>
            <family val="2"/>
          </rPr>
          <t>CON RIESGO</t>
        </r>
        <r>
          <rPr>
            <sz val="10"/>
            <color indexed="81"/>
            <rFont val="Tahoma"/>
            <family val="2"/>
          </rPr>
          <t xml:space="preserve">
</t>
        </r>
      </text>
    </comment>
    <comment ref="BZ6" authorId="0">
      <text>
        <r>
          <rPr>
            <sz val="10"/>
            <color indexed="81"/>
            <rFont val="Tahoma"/>
            <family val="2"/>
          </rPr>
          <t xml:space="preserve">
</t>
        </r>
        <r>
          <rPr>
            <b/>
            <sz val="10"/>
            <color indexed="81"/>
            <rFont val="Tahoma"/>
            <family val="2"/>
          </rPr>
          <t>CRÍTICO</t>
        </r>
        <r>
          <rPr>
            <sz val="10"/>
            <color indexed="81"/>
            <rFont val="Tahoma"/>
            <family val="2"/>
          </rPr>
          <t xml:space="preserve">
</t>
        </r>
      </text>
    </comment>
    <comment ref="W7" authorId="1">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9" authorId="1">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11" authorId="1">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13" authorId="1">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List>
</comments>
</file>

<file path=xl/comments4.xml><?xml version="1.0" encoding="utf-8"?>
<comments xmlns="http://schemas.openxmlformats.org/spreadsheetml/2006/main">
  <authors>
    <author>laura.uribe</author>
    <author>Laura Uribe Quintero</author>
  </authors>
  <commentList>
    <comment ref="A1" authorId="0">
      <text>
        <r>
          <rPr>
            <b/>
            <sz val="11"/>
            <color indexed="81"/>
            <rFont val="Tahoma"/>
            <family val="2"/>
          </rPr>
          <t>CLASIFICACION PROGRAMÁTICA CONAC.- (acuerdo del 8 de Ago.2013) vigencia a partir de la elaboración del presupuesto de egresos 2014 (Primero Transitorio)</t>
        </r>
      </text>
    </comment>
    <comment ref="A6" authorId="1">
      <text>
        <r>
          <rPr>
            <b/>
            <sz val="9"/>
            <color indexed="81"/>
            <rFont val="Tahoma"/>
            <family val="2"/>
          </rPr>
          <t>Clasificación emitida en acuerdo del 8 de agosto 2013 DOF Por el CONAC</t>
        </r>
        <r>
          <rPr>
            <sz val="9"/>
            <color indexed="81"/>
            <rFont val="Tahoma"/>
            <family val="2"/>
          </rPr>
          <t xml:space="preserve">
</t>
        </r>
      </text>
    </comment>
    <comment ref="AM13" authorId="1">
      <text>
        <r>
          <rPr>
            <b/>
            <sz val="9"/>
            <color indexed="81"/>
            <rFont val="Tahoma"/>
            <family val="2"/>
          </rPr>
          <t xml:space="preserve">Fuente de información para el cálculo los Indicadores de la (MIR)
</t>
        </r>
        <r>
          <rPr>
            <sz val="9"/>
            <color indexed="81"/>
            <rFont val="Tahoma"/>
            <family val="2"/>
          </rPr>
          <t xml:space="preserve">
 </t>
        </r>
      </text>
    </comment>
  </commentList>
</comments>
</file>

<file path=xl/comments5.xml><?xml version="1.0" encoding="utf-8"?>
<comments xmlns="http://schemas.openxmlformats.org/spreadsheetml/2006/main">
  <authors>
    <author>laura.uribe</author>
    <author>manuel.fonseca</author>
  </authors>
  <commentList>
    <comment ref="A3" authorId="0">
      <text>
        <r>
          <rPr>
            <b/>
            <sz val="11"/>
            <color indexed="8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color indexed="81"/>
            <rFont val="Tahoma"/>
            <family val="2"/>
          </rPr>
          <t xml:space="preserve">
</t>
        </r>
      </text>
    </comment>
    <comment ref="B6" authorId="1">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15" authorId="1">
      <text>
        <r>
          <rPr>
            <b/>
            <sz val="12"/>
            <color indexed="81"/>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
 </t>
        </r>
      </text>
    </comment>
    <comment ref="B21" authorId="1">
      <text>
        <r>
          <rPr>
            <b/>
            <sz val="12"/>
            <color indexed="81"/>
            <rFont val="Arial"/>
            <family val="2"/>
          </rPr>
          <t>Son las establecidas en Ley a cargo de las personas físicas y morales que se beneficien de manera directa por obras públicas. (CONAC)</t>
        </r>
      </text>
    </comment>
    <comment ref="B23" authorId="1">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text>
    </comment>
    <comment ref="B29" authorId="1">
      <text>
        <r>
          <rPr>
            <b/>
            <sz val="12"/>
            <color indexed="81"/>
            <rFont val="Arial"/>
            <family val="2"/>
          </rPr>
          <t>Son contraprestaciones por los servicios que preste el Estado en sus funciones de derecho privado, así como por el uso, aprovechamiento o enajenación de bienes del dominio privado. (CONAC)</t>
        </r>
      </text>
    </comment>
    <comment ref="B33" authorId="1">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
(CONAC)</t>
        </r>
      </text>
    </comment>
    <comment ref="B38" authorId="1">
      <text>
        <r>
          <rPr>
            <b/>
            <sz val="12"/>
            <color indexed="81"/>
            <rFont val="Arial"/>
            <family val="2"/>
          </rPr>
          <t>Son recursos propios que obtienen las diversas entidades que conforman el sector paraestatal y gobierno central por sus actividades de producción y/o comercialización. (CONAC)</t>
        </r>
      </text>
    </comment>
    <comment ref="B44" authorId="1">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text>
    </comment>
    <comment ref="B48" authorId="1">
      <text>
        <r>
          <rPr>
            <b/>
            <sz val="12"/>
            <color indexed="81"/>
            <rFont val="Arial"/>
            <family val="2"/>
          </rPr>
          <t xml:space="preserve">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
</t>
        </r>
      </text>
    </comment>
    <comment ref="B55" authorId="1">
      <text>
        <r>
          <rPr>
            <b/>
            <sz val="12"/>
            <color indexed="81"/>
            <rFont val="Arial"/>
            <family val="2"/>
          </rPr>
          <t>Comprende el importe de los otros ingresos y beneficios que se derivan de transacciones y eventos inusuales, que son propios del objeto del ente público</t>
        </r>
      </text>
    </comment>
    <comment ref="B59" authorId="0">
      <text>
        <r>
          <rPr>
            <sz val="10"/>
            <color indexed="81"/>
            <rFont val="Tahoma"/>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text>
    </comment>
    <comment ref="B60" authorId="1">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67" authorId="1">
      <text>
        <r>
          <rPr>
            <b/>
            <sz val="8"/>
            <color indexed="81"/>
            <rFont val="Tahoma"/>
            <family val="2"/>
          </rPr>
          <t>Comprende el importe de los ingresos correspondientes a las contribuciones, productos, aprovechamientos, así como la venta de bienes y servicios.</t>
        </r>
      </text>
    </comment>
    <comment ref="B68" authorId="1">
      <text>
        <r>
          <rPr>
            <b/>
            <sz val="8"/>
            <color indexed="81"/>
            <rFont val="Tahoma"/>
            <family val="2"/>
          </rPr>
          <t>Comprende el importe de los ingresos de las Entidades Federativas y Municipios por concepto de participaciones, aportaciones, transferencias, asignaciones, subsidios y otras ayudas.</t>
        </r>
        <r>
          <rPr>
            <sz val="8"/>
            <color indexed="81"/>
            <rFont val="Tahoma"/>
            <family val="2"/>
          </rPr>
          <t xml:space="preserve">
</t>
        </r>
      </text>
    </comment>
    <comment ref="B69" authorId="1">
      <text>
        <r>
          <rPr>
            <b/>
            <sz val="8"/>
            <color indexed="81"/>
            <rFont val="Tahoma"/>
            <family val="2"/>
          </rPr>
          <t>Comprende el importe de los otros ingresos y beneficios que se derivan de transacciones y eventos inusuales, que no son propios del objeto del ente público.</t>
        </r>
      </text>
    </comment>
    <comment ref="B73" authorId="0">
      <text>
        <r>
          <rPr>
            <sz val="10"/>
            <color indexed="81"/>
            <rFont val="Tahoma"/>
            <family val="2"/>
          </rPr>
          <t xml:space="preserve">Son los ingresos que se obtienen por: </t>
        </r>
        <r>
          <rPr>
            <b/>
            <sz val="10"/>
            <color indexed="81"/>
            <rFont val="Tahoma"/>
            <family val="2"/>
          </rPr>
          <t xml:space="preserve">Impuestos, contribuciones de mejora, derechos, productos, y aprovechamientos; cuotas y aportaciones de seguridad social, asignaciones y transferencias presupuestarias a los poderes </t>
        </r>
        <r>
          <rPr>
            <u/>
            <sz val="10"/>
            <color indexed="81"/>
            <rFont val="Tahoma"/>
            <family val="2"/>
          </rPr>
          <t xml:space="preserve">ejecutivo, legislativo y judicial; organismos autónomos, </t>
        </r>
        <r>
          <rPr>
            <sz val="10"/>
            <color indexed="81"/>
            <rFont val="Tahoma"/>
            <family val="2"/>
          </rPr>
          <t>así como a las</t>
        </r>
        <r>
          <rPr>
            <u/>
            <sz val="10"/>
            <color indexed="81"/>
            <rFont val="Tahoma"/>
            <family val="2"/>
          </rPr>
          <t xml:space="preserve"> entidades paraestatales, federales, estatales y </t>
        </r>
        <r>
          <rPr>
            <b/>
            <u/>
            <sz val="10"/>
            <color indexed="81"/>
            <rFont val="Tahoma"/>
            <family val="2"/>
          </rPr>
          <t>municipales</t>
        </r>
        <r>
          <rPr>
            <sz val="10"/>
            <color indexed="81"/>
            <rFont val="Tahoma"/>
            <family val="2"/>
          </rPr>
          <t xml:space="preserve">
</t>
        </r>
      </text>
    </comment>
    <comment ref="B74" author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B75" authorId="0">
      <text>
        <r>
          <rPr>
            <b/>
            <sz val="10"/>
            <color indexed="81"/>
            <rFont val="Tahoma"/>
            <family val="2"/>
          </rPr>
          <t>Son los recursos generados por los poderes legislativo y judicial, organismos autónomos y municipios, así como las entidades paraestatales o paramunicipales respectivas.</t>
        </r>
        <r>
          <rPr>
            <sz val="10"/>
            <color indexed="81"/>
            <rFont val="Tahoma"/>
            <family val="2"/>
          </rPr>
          <t xml:space="preserve">
</t>
        </r>
      </text>
    </comment>
    <comment ref="B76" authorId="0">
      <text>
        <r>
          <rPr>
            <b/>
            <sz val="10"/>
            <color indexed="81"/>
            <rFont val="Tahoma"/>
            <family val="2"/>
          </rPr>
          <t>Son los recursos por subsidios, asignaciones presupuestarias y fondos derivados de la Ley de Ingresos de la Federación o del Presupuesto de Egresos de la Federación y que se destinan a los Gobiernos Estatales o Municipales</t>
        </r>
        <r>
          <rPr>
            <sz val="10"/>
            <color indexed="81"/>
            <rFont val="Tahoma"/>
            <family val="2"/>
          </rPr>
          <t xml:space="preserve">
</t>
        </r>
      </text>
    </comment>
    <comment ref="B77" authorId="0">
      <text>
        <r>
          <rPr>
            <b/>
            <sz val="10"/>
            <color indexed="81"/>
            <rFont val="Tahoma"/>
            <family val="2"/>
          </rPr>
          <t>Son los recursos por subsidios, asignaciones presupuestarias y fondos derivados de la Ley de Ingresos Estatal o del Presupuesto de Egresos Estatal y que se destina a los gobiernos municipales</t>
        </r>
        <r>
          <rPr>
            <sz val="10"/>
            <color indexed="81"/>
            <rFont val="Tahoma"/>
            <family val="2"/>
          </rPr>
          <t xml:space="preserve">
</t>
        </r>
      </text>
    </comment>
    <comment ref="B78" authorId="0">
      <text>
        <r>
          <rPr>
            <b/>
            <sz val="10"/>
            <color indexed="81"/>
            <rFont val="Tahoma"/>
            <family val="2"/>
          </rPr>
          <t>Son los recursos provenientes del sector privado, de fondos internacionales y otros no comprendidos en los numerales anteriores</t>
        </r>
        <r>
          <rPr>
            <sz val="10"/>
            <color indexed="81"/>
            <rFont val="Tahoma"/>
            <family val="2"/>
          </rPr>
          <t xml:space="preserve">
</t>
        </r>
      </text>
    </comment>
  </commentList>
</comments>
</file>

<file path=xl/comments6.xml><?xml version="1.0" encoding="utf-8"?>
<comments xmlns="http://schemas.openxmlformats.org/spreadsheetml/2006/main">
  <authors>
    <author>laura.uribe</author>
  </authors>
  <commentList>
    <comment ref="A3" authorId="0">
      <text>
        <r>
          <rPr>
            <sz val="10"/>
            <color indexed="81"/>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B79" authorId="0">
      <text>
        <r>
          <rPr>
            <sz val="10"/>
            <color indexed="81"/>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0" authorId="0">
      <text>
        <r>
          <rPr>
            <sz val="10"/>
            <color indexed="81"/>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1" authorId="0">
      <text>
        <r>
          <rPr>
            <sz val="10"/>
            <color indexed="81"/>
            <rFont val="Tahoma"/>
            <family val="2"/>
          </rPr>
          <t xml:space="preserve">Comprende la amortización de la deuda adquirida y disminución de pasivos con el sector privado, público y externo
</t>
        </r>
      </text>
    </comment>
    <comment ref="B82" authorId="0">
      <text>
        <r>
          <rPr>
            <sz val="10"/>
            <color indexed="81"/>
            <rFont val="Tahoma"/>
            <family val="2"/>
          </rPr>
          <t xml:space="preserve">Comprende la amortización de la deuda adquirida y disminución de pasivos con el sector privado, público y externo
</t>
        </r>
      </text>
    </comment>
    <comment ref="B83" authorId="0">
      <text>
        <r>
          <rPr>
            <sz val="10"/>
            <color indexed="81"/>
            <rFont val="Tahoma"/>
            <family val="2"/>
          </rPr>
          <t xml:space="preserve">Comprende la amortización de la deuda adquirida y disminución de pasivos con el sector privado, público y externo
</t>
        </r>
      </text>
    </comment>
    <comment ref="A85" authorId="0">
      <text>
        <r>
          <rPr>
            <b/>
            <sz val="11"/>
            <color indexed="81"/>
            <rFont val="Tahoma"/>
            <family val="2"/>
          </rPr>
          <t>Clasificador emitido por el CONAC y publicado el 2 de enero 2013 Fundam. Art. Tercero Transitorio fracc. III de la LGCG.
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t>
        </r>
      </text>
    </comment>
    <comment ref="B88" authorId="0">
      <text>
        <r>
          <rPr>
            <sz val="10"/>
            <color indexed="81"/>
            <rFont val="Tahoma"/>
            <family val="2"/>
          </rPr>
          <t>Son los recursos provenientes de obligaciones contraídas con acreedores nacionales y pagaderos en el interior del país en moneda nacional</t>
        </r>
      </text>
    </comment>
    <comment ref="B89" authorId="0">
      <text>
        <r>
          <rPr>
            <sz val="10"/>
            <color indexed="81"/>
            <rFont val="Tahoma"/>
            <family val="2"/>
          </rPr>
          <t xml:space="preserve">Son los recursos generados por los poderes legislativo y judicial, organismos autónomos y municipios, así como las entidades paraestatales o paramunicipales respectivas.
</t>
        </r>
      </text>
    </comment>
    <comment ref="B90" authorId="0">
      <text>
        <r>
          <rPr>
            <sz val="10"/>
            <color indexed="81"/>
            <rFont val="Tahoma"/>
            <family val="2"/>
          </rPr>
          <t xml:space="preserve">Son los recursos por subsidios, asignaciones presupuestales y fondos derivados de la Ley de Ingresos de la Federación o del Presupuesto de Egresos de la Federación y que se destinan a los Gobiernos Estatales y Municipales
</t>
        </r>
      </text>
    </comment>
    <comment ref="B91" authorId="0">
      <text>
        <r>
          <rPr>
            <sz val="10"/>
            <color indexed="81"/>
            <rFont val="Tahoma"/>
            <family val="2"/>
          </rPr>
          <t xml:space="preserve">Son los recursos por subsidios, asignaciones presupuestales y fondos derivados de la Ley de Ingresos Estatal o del Presupuesto de Egresos Estatal  y que se destinan a los Gobiernos  Municipales
</t>
        </r>
      </text>
    </comment>
    <comment ref="B92" authorId="0">
      <text>
        <r>
          <rPr>
            <sz val="10"/>
            <color indexed="81"/>
            <rFont val="Tahoma"/>
            <family val="2"/>
          </rPr>
          <t xml:space="preserve">Son los recursos provenientes del sector privado, de fondos internacionales y otros no comprendidos en numerales anteriores
</t>
        </r>
      </text>
    </comment>
    <comment ref="B93" authorId="0">
      <text>
        <r>
          <rPr>
            <sz val="10"/>
            <color indexed="81"/>
            <rFont val="Tahoma"/>
            <family val="2"/>
          </rPr>
          <t xml:space="preserve">Son los recursos provenientes del sector privado, de fondos internacionales y otros no comprendidos en numerales anteriores
</t>
        </r>
      </text>
    </comment>
  </commentList>
</comments>
</file>

<file path=xl/comments7.xml><?xml version="1.0" encoding="utf-8"?>
<comments xmlns="http://schemas.openxmlformats.org/spreadsheetml/2006/main">
  <authors>
    <author>laura.uribe</author>
    <author>manuel.fonseca</author>
    <author>Pedro Fabián Monarrez Mercado</author>
    <author>pedro.monarrez</author>
  </authors>
  <commentList>
    <comment ref="A3" authorId="0">
      <text>
        <r>
          <rPr>
            <sz val="10"/>
            <color indexed="81"/>
            <rFont val="Tahoma"/>
            <family val="2"/>
          </rPr>
          <t xml:space="preserve">CRI: Clasificador por Rubro de Ingresos
LI: Ley de Ingresos Municipal
</t>
        </r>
      </text>
    </comment>
    <comment ref="B3" authorId="0">
      <text>
        <r>
          <rPr>
            <b/>
            <sz val="10"/>
            <color indexed="81"/>
            <rFont val="Tahoma"/>
            <family val="2"/>
          </rPr>
          <t xml:space="preserve">Norma para establecer la estructura del formato para publicar en internet el calendario  de Ingresos base mensual. (publicado el 3 de abr. 2013)
En apego al Art. 66 de LGCG, las secretarías de finanzas o equivalentes de las entidades federativas, así como las tesorerías de los municipios ddberán publicar en internet, los calendarios de ingresos en base mensual en los formatos y plazos que determine el CONAC
</t>
        </r>
        <r>
          <rPr>
            <sz val="10"/>
            <color indexed="81"/>
            <rFont val="Tahoma"/>
            <family val="2"/>
          </rPr>
          <t xml:space="preserve">
</t>
        </r>
      </text>
    </comment>
    <comment ref="B6" authorId="1">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7" authorId="1">
      <text>
        <r>
          <rPr>
            <b/>
            <sz val="12"/>
            <color indexed="81"/>
            <rFont val="Arial"/>
            <family val="2"/>
          </rPr>
          <t>Importe de los ingresos que obtiene el Estado por las imposiciones fiscales que en forma unilateral y obligatoria fija a las personas físicas y morales, sobre sus ingresos.</t>
        </r>
      </text>
    </comment>
    <comment ref="B8" authorId="1">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9" authorId="2">
      <text>
        <r>
          <rPr>
            <b/>
            <sz val="12"/>
            <color indexed="81"/>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10" authorId="2">
      <text>
        <r>
          <rPr>
            <b/>
            <sz val="12"/>
            <color indexed="81"/>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11" authorId="2">
      <text>
        <r>
          <rPr>
            <b/>
            <sz val="12"/>
            <color indexed="81"/>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12" authorId="2">
      <text>
        <r>
          <rPr>
            <b/>
            <sz val="12"/>
            <color indexed="81"/>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3" authorId="2">
      <text>
        <r>
          <rPr>
            <b/>
            <sz val="12"/>
            <color indexed="81"/>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4" authorId="2">
      <text>
        <r>
          <rPr>
            <b/>
            <sz val="12"/>
            <color indexed="81"/>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5" authorId="2">
      <text>
        <r>
          <rPr>
            <b/>
            <sz val="12"/>
            <color indexed="81"/>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6" authorId="3">
      <text>
        <r>
          <rPr>
            <b/>
            <sz val="12"/>
            <color indexed="81"/>
            <rFont val="Arial"/>
            <family val="2"/>
          </rPr>
          <t>Importe de los ingresos que obtiene el Estado, por las imposiciones fiscales que en forma unilateral y obligatoria, fija a las personas físicas y morales, sobre el patrimonio.</t>
        </r>
        <r>
          <rPr>
            <sz val="12"/>
            <color indexed="81"/>
            <rFont val="Arial"/>
            <family val="2"/>
          </rPr>
          <t xml:space="preserve">
</t>
        </r>
      </text>
    </comment>
    <comment ref="B17" authorId="2">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8" authorId="2">
      <text>
        <r>
          <rPr>
            <b/>
            <sz val="12"/>
            <color indexed="81"/>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9" authorId="2">
      <text>
        <r>
          <rPr>
            <b/>
            <sz val="12"/>
            <color indexed="81"/>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20" authorId="2">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21" authorId="2">
      <text>
        <r>
          <rPr>
            <b/>
            <sz val="12"/>
            <color indexed="81"/>
            <rFont val="Arial"/>
            <family val="2"/>
          </rPr>
          <t>Importe del impuesto por la trasmisión de dominio, de la propiedad o de los derechos de copropiedad sobre bienes inmuebles, tales como departamentos, casas, viviendas, entre otros.</t>
        </r>
      </text>
    </comment>
    <comment ref="B22" authorId="2">
      <text>
        <r>
          <rPr>
            <b/>
            <sz val="12"/>
            <color indexed="81"/>
            <rFont val="Arial"/>
            <family val="2"/>
          </rPr>
          <t>Importe del impuesto por la trasmisión de dominio, de la propiedad o de los derechos de copropiedad sobre bienes inmuebles, tales como terrenos rústicos o urbanos.</t>
        </r>
      </text>
    </comment>
    <comment ref="B23" authorId="2">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4" authorId="2">
      <text>
        <r>
          <rPr>
            <b/>
            <sz val="12"/>
            <color indexed="81"/>
            <rFont val="Arial"/>
            <family val="2"/>
          </rPr>
          <t>Importe de los ingresos de persona física o jurídica por la  realización, celebración o expedición de actos jurídicos, que tenga por objeto la construcción de inmuebles.</t>
        </r>
      </text>
    </comment>
    <comment ref="B25" authorId="2">
      <text>
        <r>
          <rPr>
            <b/>
            <sz val="12"/>
            <color indexed="81"/>
            <rFont val="Arial"/>
            <family val="2"/>
          </rPr>
          <t>Importe de los ingresos de persona física o jurídica por la  realización, celebración ó expedición de actos jurídicos, que tenga por objeto la reconstrucción de inmuebles.</t>
        </r>
      </text>
    </comment>
    <comment ref="B26" authorId="2">
      <text>
        <r>
          <rPr>
            <b/>
            <sz val="12"/>
            <color indexed="81"/>
            <rFont val="Arial"/>
            <family val="2"/>
          </rPr>
          <t>Importe de los ingresos de persona física ó jurídica por la  realización, celebración ó expedición de actos jurídicos, que tenga por objeto la ampliación de inmuebles.</t>
        </r>
      </text>
    </comment>
    <comment ref="B27" authorId="3">
      <text>
        <r>
          <rPr>
            <b/>
            <sz val="12"/>
            <color indexed="81"/>
            <rFont val="Arial"/>
            <family val="2"/>
          </rPr>
          <t>Importe  de los ingresos que obtiene el Estado por las imposiciones fiscales que en forma unilateral y obligatoria, fija a las personas físicas y morales, sobre la producción, el consumo y las transacciones.</t>
        </r>
        <r>
          <rPr>
            <sz val="8"/>
            <color indexed="81"/>
            <rFont val="Tahoma"/>
            <family val="2"/>
          </rPr>
          <t xml:space="preserve">
</t>
        </r>
      </text>
    </comment>
    <comment ref="B28" authorId="3">
      <text>
        <r>
          <rPr>
            <b/>
            <sz val="12"/>
            <color indexed="81"/>
            <rFont val="Arial"/>
            <family val="2"/>
          </rPr>
          <t>Importe de los ingresos que obtiene el Estado por las imposiciones fiscales que en forma unilateral y obligatoria, fija a las personas físicas y morales, sobre impuestos al comercio exterior.</t>
        </r>
        <r>
          <rPr>
            <sz val="8"/>
            <color indexed="81"/>
            <rFont val="Tahoma"/>
            <family val="2"/>
          </rPr>
          <t xml:space="preserve">
</t>
        </r>
      </text>
    </comment>
    <comment ref="B29" authorId="3">
      <text>
        <r>
          <rPr>
            <b/>
            <sz val="12"/>
            <color indexed="81"/>
            <rFont val="Arial"/>
            <family val="2"/>
          </rPr>
          <t xml:space="preserve">Importe de los ingresos que obtiene el Estado por las imposiciones fiscales que en forma unilateral y obligatoria, fija a las personas físicas y morales, sobre las nóminas y asimilables.
</t>
        </r>
      </text>
    </comment>
    <comment ref="B30" authorId="3">
      <text>
        <r>
          <rPr>
            <b/>
            <sz val="12"/>
            <color indexed="81"/>
            <rFont val="Arial"/>
            <family val="2"/>
          </rPr>
          <t>Importe de los ingresos que obtiene el Estado por las imposiciones fiscales que en forma unilateral y obligatoria, fija a las personas físicas y morales, por daño al medio ambiente.</t>
        </r>
        <r>
          <rPr>
            <sz val="8"/>
            <color indexed="81"/>
            <rFont val="Tahoma"/>
            <family val="2"/>
          </rPr>
          <t xml:space="preserve">
</t>
        </r>
      </text>
    </comment>
    <comment ref="B31" authorId="3">
      <text>
        <r>
          <rPr>
            <b/>
            <sz val="12"/>
            <color indexed="81"/>
            <rFont val="Arial"/>
            <family val="2"/>
          </rPr>
          <t>Importe de los ingresos generados cuando no se cubran los impuestos en la fecha o dentro del plazo fijado por las disposiciones fiscales.</t>
        </r>
        <r>
          <rPr>
            <sz val="8"/>
            <color indexed="81"/>
            <rFont val="Tahoma"/>
            <family val="2"/>
          </rPr>
          <t xml:space="preserve">
</t>
        </r>
      </text>
    </comment>
    <comment ref="B32" authorId="2">
      <text>
        <r>
          <rPr>
            <b/>
            <sz val="12"/>
            <color indexed="81"/>
            <rFont val="Arial"/>
            <family val="2"/>
          </rPr>
          <t>Importe de la indemnización causada por la falta de pago oportuno de los ingresos señalados en el título de impuestos de la ley de ingresos.</t>
        </r>
      </text>
    </comment>
    <comment ref="B33" authorId="2">
      <text>
        <r>
          <rPr>
            <b/>
            <sz val="12"/>
            <color indexed="81"/>
            <rFont val="Arial"/>
            <family val="2"/>
          </rPr>
          <t>Importe de la indemnización causada por la falta de pago oportuno en la fecha o dentro del plazo señalado en la ley de ingresos en el título de impuestos.</t>
        </r>
      </text>
    </comment>
    <comment ref="B34" authorId="2">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5" authorId="2">
      <text>
        <r>
          <rPr>
            <b/>
            <sz val="12"/>
            <color indexed="81"/>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6" authorId="2">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7" authorId="2">
      <text>
        <r>
          <rPr>
            <b/>
            <sz val="12"/>
            <color indexed="81"/>
            <rFont val="Arial"/>
            <family val="2"/>
          </rPr>
          <t>Importe de los ingresos por concepto de intereses derivados de créditos fiscales no pagados y convenidos a pagar en un plazo determinado o en parcialidades.</t>
        </r>
      </text>
    </comment>
    <comment ref="B38" authorId="2">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9" authorId="2">
      <text>
        <r>
          <rPr>
            <b/>
            <sz val="12"/>
            <color indexed="81"/>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40" authorId="2">
      <text>
        <r>
          <rPr>
            <b/>
            <sz val="12"/>
            <color indexed="81"/>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41" authorId="2">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42" authorId="2">
      <text>
        <r>
          <rPr>
            <b/>
            <sz val="12"/>
            <color indexed="81"/>
            <rFont val="Arial"/>
            <family val="2"/>
          </rPr>
          <t>Importe de otros ingresos que obtiene el municipio por concepto de accesorios de los impuestos y no están considerados en los rubros anteriores.</t>
        </r>
      </text>
    </comment>
    <comment ref="B43" authorId="2">
      <text>
        <r>
          <rPr>
            <b/>
            <sz val="12"/>
            <color indexed="81"/>
            <rFont val="Arial"/>
            <family val="2"/>
          </rPr>
          <t>Importe del ingreso obtenido, otros accesorios que no se encuentren contemplados  en los conceptos anteriores.</t>
        </r>
      </text>
    </comment>
    <comment ref="B44" authorId="3">
      <text>
        <r>
          <rPr>
            <b/>
            <sz val="12"/>
            <color indexed="81"/>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5" authorId="2">
      <text>
        <r>
          <rPr>
            <b/>
            <sz val="12"/>
            <color indexed="81"/>
            <rFont val="Arial"/>
            <family val="2"/>
          </rPr>
          <t>Importe del ingreso que percibe la entidad pública por los impuestos extraordinarios sobre las fuentes impositivas que determine las leyes fiscales.</t>
        </r>
      </text>
    </comment>
    <comment ref="B46" authorId="2">
      <text>
        <r>
          <rPr>
            <b/>
            <sz val="12"/>
            <color indexed="81"/>
            <rFont val="Arial"/>
            <family val="2"/>
          </rPr>
          <t>Importe de los ingresos obtenidos por los impuestos extraordinarios establecidos o que se establezcan por las leyes fiscales sobre las fuentes impositivas que se determinen.</t>
        </r>
      </text>
    </comment>
    <comment ref="B47" authorId="0">
      <text>
        <r>
          <rPr>
            <b/>
            <sz val="10"/>
            <color indexed="81"/>
            <rFont val="Tahoma"/>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8" authorId="3">
      <text>
        <r>
          <rPr>
            <b/>
            <sz val="12"/>
            <color indexed="81"/>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t>
        </r>
        <r>
          <rPr>
            <sz val="8"/>
            <color indexed="81"/>
            <rFont val="Tahoma"/>
            <family val="2"/>
          </rPr>
          <t xml:space="preserve">
 </t>
        </r>
      </text>
    </comment>
    <comment ref="B49" authorId="3">
      <text>
        <r>
          <rPr>
            <b/>
            <sz val="12"/>
            <color indexed="81"/>
            <rFont val="Arial"/>
            <family val="2"/>
          </rPr>
          <t xml:space="preserve">Importe de los ingresos para fondos de vivienda.
</t>
        </r>
      </text>
    </comment>
    <comment ref="B50" authorId="3">
      <text>
        <r>
          <rPr>
            <b/>
            <sz val="12"/>
            <color indexed="81"/>
            <rFont val="Arial"/>
            <family val="2"/>
          </rPr>
          <t xml:space="preserve">Importe de los ingresos por las cuotas para el seguro social.
</t>
        </r>
      </text>
    </comment>
    <comment ref="B51" authorId="3">
      <text>
        <r>
          <rPr>
            <b/>
            <sz val="12"/>
            <color indexed="81"/>
            <rFont val="Arial"/>
            <family val="2"/>
          </rPr>
          <t xml:space="preserve">Importe de los ingresos para fondos del  ahorro para el retiro.
</t>
        </r>
      </text>
    </comment>
    <comment ref="B52" authorId="3">
      <text>
        <r>
          <rPr>
            <b/>
            <sz val="12"/>
            <color indexed="81"/>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53" authorId="3">
      <text>
        <r>
          <rPr>
            <b/>
            <sz val="12"/>
            <color indexed="81"/>
            <rFont val="Arial"/>
            <family val="2"/>
          </rPr>
          <t>Importe  de los ingresos generados cuando no se cubran las cuotas y aportaciones de seguridad social en la fecha o dentro del plazo fijado por las disposiciones fiscales.</t>
        </r>
      </text>
    </comment>
    <comment ref="B54" authorId="3">
      <text>
        <r>
          <rPr>
            <b/>
            <sz val="12"/>
            <color indexed="81"/>
            <rFont val="Arial"/>
            <family val="2"/>
          </rPr>
          <t>Son las establecidas en Ley a cargo de las personas físicas y morales que se beneficien de manera directa por obras públicas. (CONAC)</t>
        </r>
      </text>
    </comment>
    <comment ref="B55" authorId="3">
      <text>
        <r>
          <rPr>
            <b/>
            <sz val="12"/>
            <color indexed="81"/>
            <rFont val="Arial"/>
            <family val="2"/>
          </rPr>
          <t>Importe de los ingresos establecidos en Ley a cargo de las personas físicas y morales que se beneficien de manera directa por obras públicas.</t>
        </r>
      </text>
    </comment>
    <comment ref="B56" authorId="2">
      <text>
        <r>
          <rPr>
            <b/>
            <sz val="12"/>
            <color indexed="81"/>
            <rFont val="Arial"/>
            <family val="2"/>
          </rPr>
          <t>Importe de los ingresos derivados  de contribuciones de mejoras sobre el incremento de valor o mejoría a la propiedad raíz  ante la realización de una obra pública.</t>
        </r>
      </text>
    </comment>
    <comment ref="B57" authorId="2">
      <text>
        <r>
          <rPr>
            <b/>
            <sz val="12"/>
            <color indexed="81"/>
            <rFont val="Arial"/>
            <family val="2"/>
          </rPr>
          <t>Son las establecidas en Ley a cargo de las personas físicas y morales que se beneficien de manera directa por obras públicas. (CONAC)</t>
        </r>
      </text>
    </comment>
    <comment ref="B58" authorId="3">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r>
          <rPr>
            <sz val="8"/>
            <color indexed="81"/>
            <rFont val="Tahoma"/>
            <family val="2"/>
          </rPr>
          <t xml:space="preserve">
</t>
        </r>
      </text>
    </comment>
    <comment ref="B59" authorId="3">
      <text>
        <r>
          <rPr>
            <b/>
            <sz val="12"/>
            <color indexed="81"/>
            <rFont val="Arial"/>
            <family val="2"/>
          </rPr>
          <t>Importe de los ingresos por derecho que percibe el ente público por otorgar el uso, goce, aprovechamiento o explotación  de bienes de dominio público a los particulares.</t>
        </r>
      </text>
    </comment>
    <comment ref="B60" authorId="2">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61" authorId="2">
      <text>
        <r>
          <rPr>
            <b/>
            <sz val="12"/>
            <color indexed="81"/>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62" authorId="2">
      <text>
        <r>
          <rPr>
            <b/>
            <sz val="12"/>
            <color indexed="81"/>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63" authorId="2">
      <text>
        <r>
          <rPr>
            <b/>
            <sz val="12"/>
            <color indexed="81"/>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4" authorId="2">
      <text>
        <r>
          <rPr>
            <b/>
            <sz val="12"/>
            <color indexed="81"/>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5" authorId="2">
      <text>
        <r>
          <rPr>
            <b/>
            <sz val="12"/>
            <color indexed="81"/>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6" authorId="2">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7" authorId="2">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8" authorId="2">
      <text>
        <r>
          <rPr>
            <b/>
            <sz val="12"/>
            <color indexed="81"/>
            <rFont val="Arial"/>
            <family val="2"/>
          </rPr>
          <t>Importe de los ingresos que obtiene el municipio por la solicitud en uso a perpetuidad o temporal lotes en los cementerios municipales de dominio público.</t>
        </r>
      </text>
    </comment>
    <comment ref="B69" authorId="2">
      <text>
        <r>
          <rPr>
            <b/>
            <sz val="12"/>
            <color indexed="81"/>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70" authorId="2">
      <text>
        <r>
          <rPr>
            <b/>
            <sz val="12"/>
            <color indexed="81"/>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71" authorId="2">
      <text>
        <r>
          <rPr>
            <b/>
            <sz val="12"/>
            <color indexed="81"/>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72" authorId="2">
      <text>
        <r>
          <rPr>
            <b/>
            <sz val="12"/>
            <color indexed="81"/>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73" authorId="2">
      <text>
        <r>
          <rPr>
            <b/>
            <sz val="12"/>
            <color indexed="81"/>
            <rFont val="Arial"/>
            <family val="2"/>
          </rPr>
          <t>Importe del Ingreso obtenido por las rentas o concesión de toda clase de bienes propiedad del municipio y se encuentran incorporados al dominio público.</t>
        </r>
      </text>
    </comment>
    <comment ref="B74" authorId="2">
      <text>
        <r>
          <rPr>
            <b/>
            <sz val="12"/>
            <color indexed="81"/>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5" authorId="2">
      <text>
        <r>
          <rPr>
            <b/>
            <sz val="12"/>
            <color indexed="81"/>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6" authorId="2">
      <text>
        <r>
          <rPr>
            <b/>
            <sz val="12"/>
            <color indexed="81"/>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7" authorId="2">
      <text>
        <r>
          <rPr>
            <b/>
            <sz val="12"/>
            <color indexed="81"/>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8" authorId="2">
      <text>
        <r>
          <rPr>
            <b/>
            <sz val="12"/>
            <color indexed="81"/>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9" authorId="3">
      <text>
        <r>
          <rPr>
            <b/>
            <sz val="12"/>
            <color indexed="81"/>
            <rFont val="Arial"/>
            <family val="2"/>
          </rPr>
          <t xml:space="preserve">Importe de los ingresos por derechos derivados de la extracción de petróleo crudo y gas natural.
</t>
        </r>
      </text>
    </comment>
    <comment ref="B80" authorId="3">
      <text>
        <r>
          <rPr>
            <b/>
            <sz val="12"/>
            <color indexed="81"/>
            <rFont val="Arial"/>
            <family val="2"/>
          </rPr>
          <t>Importe de los ingresos por derechos que percibe el ente público por prestar servicios exclusivos del estado.</t>
        </r>
        <r>
          <rPr>
            <sz val="8"/>
            <color indexed="81"/>
            <rFont val="Arial"/>
            <family val="2"/>
          </rPr>
          <t xml:space="preserve">
</t>
        </r>
      </text>
    </comment>
    <comment ref="B81" authorId="2">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82" authorId="2">
      <text>
        <r>
          <rPr>
            <b/>
            <sz val="12"/>
            <color indexed="81"/>
            <rFont val="Arial"/>
            <family val="2"/>
          </rPr>
          <t>Importe de los derechos que recauda la entidad de persona física o jurídica en la obtención o refrendo de licencias, permisos o registros, para la venta de bebidas alcohólicas.</t>
        </r>
      </text>
    </comment>
    <comment ref="B83" authorId="2">
      <text>
        <r>
          <rPr>
            <b/>
            <sz val="12"/>
            <color indexed="81"/>
            <rFont val="Arial"/>
            <family val="2"/>
          </rPr>
          <t>Importe de los derechos que recauda la entidad de persona física o jurídica en la obtención o refrendo de licencias, permisos o registros, para el servicio de bebidas alcohólicas.</t>
        </r>
      </text>
    </comment>
    <comment ref="B84" authorId="2">
      <text>
        <r>
          <rPr>
            <b/>
            <sz val="12"/>
            <color indexed="81"/>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5" authorId="2">
      <text>
        <r>
          <rPr>
            <b/>
            <sz val="12"/>
            <color indexed="81"/>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6" authorId="2">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7" authorId="2">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8" authorId="2">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9" authorId="2">
      <text>
        <r>
          <rPr>
            <b/>
            <sz val="12"/>
            <color indexed="81"/>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90" authorId="2">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91" authorId="2">
      <text>
        <r>
          <rPr>
            <b/>
            <sz val="12"/>
            <color indexed="81"/>
            <rFont val="Arial"/>
            <family val="2"/>
          </rPr>
          <t>Importe de los derechos de la entidad que recibe de persona física o jurídica en la obtención  de licencias, o permisos en la realización de acciones para la construcción de obras.</t>
        </r>
      </text>
    </comment>
    <comment ref="B92" authorId="2">
      <text>
        <r>
          <rPr>
            <b/>
            <sz val="12"/>
            <color indexed="81"/>
            <rFont val="Arial"/>
            <family val="2"/>
          </rPr>
          <t>Importe de los derechos de la entidad que recibe de persona física o jurídica en la obtención  de licencias, o permisos en la realización de acciones para la demolición de obras.</t>
        </r>
      </text>
    </comment>
    <comment ref="B93" authorId="2">
      <text>
        <r>
          <rPr>
            <b/>
            <sz val="12"/>
            <color indexed="81"/>
            <rFont val="Arial"/>
            <family val="2"/>
          </rPr>
          <t>Importe de los derechos de la entidad que recibe de persona física o jurídica en la obtención  de licencias, o permisos en la realización de acciones para la remodelación de obras.</t>
        </r>
      </text>
    </comment>
    <comment ref="B94" authorId="2">
      <text>
        <r>
          <rPr>
            <b/>
            <sz val="12"/>
            <color indexed="81"/>
            <rFont val="Arial"/>
            <family val="2"/>
          </rPr>
          <t>Importe de los derechos de la entidad que recibe de persona física o jurídica en la obtención  de licencias, o permisos en la realización de acciones para la reconstrucción, reestructuración o adaptación de obras.</t>
        </r>
      </text>
    </comment>
    <comment ref="B95" authorId="2">
      <text>
        <r>
          <rPr>
            <b/>
            <sz val="12"/>
            <color indexed="81"/>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6" authorId="2">
      <text>
        <r>
          <rPr>
            <b/>
            <sz val="12"/>
            <color indexed="81"/>
            <rFont val="Arial"/>
            <family val="2"/>
          </rPr>
          <t xml:space="preserve">Importe de los derechos correspondientes en la obtención  de licencias o permisos, para movimientos de tierra, previo dictamen de la Dirección de Obras.
</t>
        </r>
      </text>
    </comment>
    <comment ref="B97" authorId="2">
      <text>
        <r>
          <rPr>
            <b/>
            <sz val="12"/>
            <color indexed="81"/>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8" authorId="2">
      <text>
        <r>
          <rPr>
            <b/>
            <sz val="12"/>
            <color indexed="81"/>
            <rFont val="Arial"/>
            <family val="2"/>
          </rPr>
          <t>Importe de los ingresos de persona física o jurídica en la obtención de los permisos para el alineamiento, designación de número oficial e inspección de acciones de obras.</t>
        </r>
      </text>
    </comment>
    <comment ref="B99" authorId="2">
      <text>
        <r>
          <rPr>
            <b/>
            <sz val="12"/>
            <color indexed="81"/>
            <rFont val="Arial"/>
            <family val="2"/>
          </rPr>
          <t>Importe de los ingresos de persona física o jurídica en la obtención de los permisos para el alineamiento de predios.</t>
        </r>
      </text>
    </comment>
    <comment ref="B100" authorId="2">
      <text>
        <r>
          <rPr>
            <b/>
            <sz val="12"/>
            <color indexed="81"/>
            <rFont val="Arial"/>
            <family val="2"/>
          </rPr>
          <t>Importe de los ingresos de persona física o jurídica en la asignación del número oficial. No incluye el costo de los números.</t>
        </r>
      </text>
    </comment>
    <comment ref="B101" authorId="2">
      <text>
        <r>
          <rPr>
            <b/>
            <sz val="12"/>
            <color indexed="81"/>
            <rFont val="Arial"/>
            <family val="2"/>
          </rPr>
          <t>Importe de los ingresos, a solicitud del interesado para la inspección del valor sobre inmuebles.</t>
        </r>
      </text>
    </comment>
    <comment ref="B102" authorId="2">
      <text>
        <r>
          <rPr>
            <b/>
            <sz val="12"/>
            <color indexed="81"/>
            <rFont val="Arial"/>
            <family val="2"/>
          </rPr>
          <t>Importe de los ingresos de persona física o jurídica en otros servicios similares de la dirección de obras públicas.</t>
        </r>
      </text>
    </comment>
    <comment ref="B103" authorId="2">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4" authorId="2">
      <text>
        <r>
          <rPr>
            <b/>
            <sz val="12"/>
            <color indexed="81"/>
            <rFont val="Arial"/>
            <family val="2"/>
          </rPr>
          <t>Importe de los ingresos obtenidos de persona física o jurídica por las licencias de cambio de régimen de propiedad individual a condominio.</t>
        </r>
      </text>
    </comment>
    <comment ref="B105" authorId="2">
      <text>
        <r>
          <rPr>
            <b/>
            <sz val="12"/>
            <color indexed="81"/>
            <rFont val="Arial"/>
            <family val="2"/>
          </rPr>
          <t>Importe de los ingresos recibidos de persona física o jurídica en la obtención de licencia para dividir o transformar terrenos en lotes mediante la realización de obras de urbanización.</t>
        </r>
      </text>
    </comment>
    <comment ref="B106" authorId="2">
      <text>
        <r>
          <rPr>
            <b/>
            <sz val="12"/>
            <color indexed="81"/>
            <rFont val="Arial"/>
            <family val="2"/>
          </rPr>
          <t>Importe de los ingresos obtenidos por el peritaje, dictamen o inspección realizado por la dependencia municipal de obras públicas de carácter extraordinario.</t>
        </r>
      </text>
    </comment>
    <comment ref="B107" authorId="2">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8" authorId="2">
      <text>
        <r>
          <rPr>
            <b/>
            <sz val="12"/>
            <color indexed="81"/>
            <rFont val="Arial"/>
            <family val="2"/>
          </rPr>
          <t xml:space="preserve">Importe  de los ingresos obtenidos  por medición de terrenos  por la dependencia municipal de obras públicas.
</t>
        </r>
      </text>
    </comment>
    <comment ref="B109" authorId="2">
      <text>
        <r>
          <rPr>
            <b/>
            <sz val="12"/>
            <color indexed="81"/>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10" authorId="2">
      <text>
        <r>
          <rPr>
            <b/>
            <sz val="12"/>
            <color indexed="81"/>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11" authorId="2">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12" authorId="2">
      <text>
        <r>
          <rPr>
            <b/>
            <sz val="12"/>
            <color indexed="81"/>
            <rFont val="Arial"/>
            <family val="2"/>
          </rPr>
          <t xml:space="preserve">Importe  de los ingresos obtenidos  por concepto de licencias de construcción por los primeros 120 metros cuadrados; debiendo cubrir el excedente de acuerdo a su Ley de Ingresos Municipal vigente
</t>
        </r>
      </text>
    </comment>
    <comment ref="B113" authorId="2">
      <text>
        <r>
          <rPr>
            <b/>
            <sz val="12"/>
            <color indexed="81"/>
            <rFont val="Arial"/>
            <family val="2"/>
          </rPr>
          <t xml:space="preserve">Importe de los ingresos obtenidos por concepto de licencia de registro de obra, sobre los usos y tarifas de la Ley de Ingresos Municipal vigente.
La antigüedad deberá ser acreditada mediante un certificado catastral o la presentación de recibos de pago del impuesto predial de los cinco años anteriores a la tramitación.
</t>
        </r>
      </text>
    </comment>
    <comment ref="B114" authorId="2">
      <text>
        <r>
          <rPr>
            <b/>
            <sz val="12"/>
            <color indexed="81"/>
            <rFont val="Arial"/>
            <family val="2"/>
          </rPr>
          <t>Importe obtenido de los ingresos por concepto de licencias de registro de obra pública, sobre los usos y tarifas establecidas en la Ley de Ingresos Municipal.</t>
        </r>
      </text>
    </comment>
    <comment ref="B115" authorId="2">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116" authorId="2">
      <text>
        <r>
          <rPr>
            <b/>
            <sz val="12"/>
            <color indexed="81"/>
            <rFont val="Arial"/>
            <family val="2"/>
          </rPr>
          <t>Importe de los ingresos obtenidos de las personas físicas o morales que requieran de realizar la inhumación o reinhumaciones de cadáveres.</t>
        </r>
      </text>
    </comment>
    <comment ref="B117" authorId="2">
      <text>
        <r>
          <rPr>
            <b/>
            <sz val="12"/>
            <color indexed="81"/>
            <rFont val="Arial"/>
            <family val="2"/>
          </rPr>
          <t>Importe de los ingresos obtenidos por el permiso de exhumaciones prematuras o de restos áridos.</t>
        </r>
      </text>
    </comment>
    <comment ref="B118" authorId="2">
      <text>
        <r>
          <rPr>
            <b/>
            <sz val="12"/>
            <color indexed="81"/>
            <rFont val="Arial"/>
            <family val="2"/>
          </rPr>
          <t>Importe de los ingresos obtenidos por el servicio realizado por el municipio para la cremación de cadáveres.</t>
        </r>
      </text>
    </comment>
    <comment ref="B119" authorId="2">
      <text>
        <r>
          <rPr>
            <b/>
            <sz val="12"/>
            <color indexed="81"/>
            <rFont val="Arial"/>
            <family val="2"/>
          </rPr>
          <t>Importe de los ingresos obtenidos por el permiso de traslado de cadáveres fuera del municipio.</t>
        </r>
      </text>
    </comment>
    <comment ref="B120" authorId="2">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21" authorId="2">
      <text>
        <r>
          <rPr>
            <b/>
            <sz val="12"/>
            <color indexed="81"/>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22" authorId="2">
      <text>
        <r>
          <rPr>
            <b/>
            <sz val="12"/>
            <color indexed="81"/>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23" authorId="2">
      <text>
        <r>
          <rPr>
            <b/>
            <sz val="12"/>
            <color indexed="81"/>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24" authorId="2">
      <text>
        <r>
          <rPr>
            <b/>
            <sz val="12"/>
            <color indexed="81"/>
            <rFont val="Arial"/>
            <family val="2"/>
          </rPr>
          <t>Importe de los ingresos que obtiene el municipio por la prestación del servicio exclusivo de camiones de aseo a solicitud del usuario.</t>
        </r>
      </text>
    </comment>
    <comment ref="B125" authorId="2">
      <text>
        <r>
          <rPr>
            <b/>
            <sz val="12"/>
            <color indexed="81"/>
            <rFont val="Arial"/>
            <family val="2"/>
          </rPr>
          <t>Importe de los ingresos obtenidos por el permiso a particulares que utilicen los tiraderos municipales o rellenos sanitarios de derecho público municipal.</t>
        </r>
      </text>
    </comment>
    <comment ref="B126" authorId="2">
      <text>
        <r>
          <rPr>
            <b/>
            <sz val="12"/>
            <color indexed="81"/>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27" authorId="2">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8" authorId="2">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9" authorId="2">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30" authorId="2">
      <text>
        <r>
          <rPr>
            <b/>
            <sz val="12"/>
            <color indexed="81"/>
            <rFont val="Arial"/>
            <family val="2"/>
          </rPr>
          <t>Importe de los ingresos obtenidos por la prestación del servicio de agua potable que por el frente del predio baldío pasen todos o algunos de los servicios de agua potable y alcantarillado.</t>
        </r>
      </text>
    </comment>
    <comment ref="B131" authorId="2">
      <text>
        <r>
          <rPr>
            <b/>
            <sz val="12"/>
            <color indexed="81"/>
            <rFont val="Arial"/>
            <family val="2"/>
          </rPr>
          <t>Importe de los ingresos obtenidos por la prestación del servicio de agua potable en sus modalidades de servicio medido o en régimen de cuota fija en delegaciones y agencias municipales.</t>
        </r>
      </text>
    </comment>
    <comment ref="B132" authorId="2">
      <text>
        <r>
          <rPr>
            <b/>
            <sz val="12"/>
            <color indexed="81"/>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33" authorId="2">
      <text>
        <r>
          <rPr>
            <b/>
            <sz val="12"/>
            <color indexed="81"/>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34" authorId="2">
      <text>
        <r>
          <rPr>
            <b/>
            <sz val="12"/>
            <color indexed="81"/>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35" authorId="2">
      <text>
        <r>
          <rPr>
            <b/>
            <sz val="12"/>
            <color indexed="81"/>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36" authorId="2">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137" authorId="2">
      <text>
        <r>
          <rPr>
            <b/>
            <sz val="12"/>
            <color indexed="81"/>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8" authorId="2">
      <text>
        <r>
          <rPr>
            <b/>
            <sz val="12"/>
            <color indexed="81"/>
            <rFont val="Arial"/>
            <family val="2"/>
          </rPr>
          <t>Importe de los ingresos obtenidos por la autorización de la salida de animales del rastro para envíos fuera del municipio.</t>
        </r>
      </text>
    </comment>
    <comment ref="B139" authorId="2">
      <text>
        <r>
          <rPr>
            <b/>
            <sz val="12"/>
            <color indexed="81"/>
            <rFont val="Arial"/>
            <family val="2"/>
          </rPr>
          <t xml:space="preserve">Importe de los ingresos obtenidos por la autorización de  la introducción de ganado al rastro en horas extraordinarias.
</t>
        </r>
      </text>
    </comment>
    <comment ref="B140" authorId="2">
      <text>
        <r>
          <rPr>
            <b/>
            <sz val="12"/>
            <color indexed="81"/>
            <rFont val="Arial"/>
            <family val="2"/>
          </rPr>
          <t>Importe de los ingresos obtenidos en la inspección sanitaria de pieles, ganado y otras especies de consumo humano.</t>
        </r>
      </text>
    </comment>
    <comment ref="B141" authorId="2">
      <text>
        <r>
          <rPr>
            <b/>
            <sz val="12"/>
            <color indexed="81"/>
            <rFont val="Arial"/>
            <family val="2"/>
          </rPr>
          <t xml:space="preserve">Importe de los ingresos obtenidos para la entrega y acarreo de carnes en camiones municipales.
</t>
        </r>
      </text>
    </comment>
    <comment ref="B142" authorId="2">
      <text>
        <r>
          <rPr>
            <b/>
            <sz val="12"/>
            <color indexed="81"/>
            <rFont val="Arial"/>
            <family val="2"/>
          </rPr>
          <t>Importe de los ingresos obtenidos por el servicio de sacrificio de ganado, aves y otras especies de consumo humano que se presten en el interior del rastro municipal, por personal pagado por el ayuntamiento.</t>
        </r>
      </text>
    </comment>
    <comment ref="B143" authorId="2">
      <text>
        <r>
          <rPr>
            <b/>
            <sz val="12"/>
            <color indexed="81"/>
            <rFont val="Arial"/>
            <family val="2"/>
          </rPr>
          <t>Importe de los ingresos obtenidos por la venta de productos obtenidos en el rastro, tales como harina de sangre y estiércol, entre otros.</t>
        </r>
      </text>
    </comment>
    <comment ref="B144" authorId="2">
      <text>
        <r>
          <rPr>
            <b/>
            <sz val="12"/>
            <color indexed="81"/>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45" authorId="2">
      <text>
        <r>
          <rPr>
            <b/>
            <sz val="12"/>
            <color indexed="81"/>
            <rFont val="Arial"/>
            <family val="2"/>
          </rPr>
          <t>Importe de los ingresos que obtiene el municipio por la prestación del servicio del registro civil, a domicilio o fuera del horario de oficina.</t>
        </r>
      </text>
    </comment>
    <comment ref="B146" authorId="2">
      <text>
        <r>
          <rPr>
            <b/>
            <sz val="12"/>
            <color indexed="81"/>
            <rFont val="Arial"/>
            <family val="2"/>
          </rPr>
          <t>Importe de los ingresos que obtiene el municipio por la prestación del servicio del registro civil en las oficinas de este, fuera del horario normal.</t>
        </r>
      </text>
    </comment>
    <comment ref="B147" authorId="2">
      <text>
        <r>
          <rPr>
            <b/>
            <sz val="12"/>
            <color indexed="81"/>
            <rFont val="Arial"/>
            <family val="2"/>
          </rPr>
          <t>Importe de los ingresos que obtiene el municipio por la prestación del servicio del registro civil a domicilio; tales como matrimonios civiles a domicilio.</t>
        </r>
      </text>
    </comment>
    <comment ref="B148" authorId="2">
      <text>
        <r>
          <rPr>
            <b/>
            <sz val="12"/>
            <color indexed="81"/>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9" authorId="2">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150" authorId="2">
      <text>
        <r>
          <rPr>
            <b/>
            <sz val="12"/>
            <color indexed="81"/>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51" authorId="2">
      <text>
        <r>
          <rPr>
            <b/>
            <sz val="12"/>
            <color indexed="81"/>
            <rFont val="Arial"/>
            <family val="2"/>
          </rPr>
          <t>Importe de los ingresos por la expedición de extractos de actas, a solicitud del interesado.</t>
        </r>
      </text>
    </comment>
    <comment ref="B152" authorId="2">
      <text>
        <r>
          <rPr>
            <b/>
            <sz val="12"/>
            <color indexed="81"/>
            <rFont val="Arial"/>
            <family val="2"/>
          </rPr>
          <t>Importe de los ingresos por la solicitud de dictámenes de trazo, uso y destino, a solicitud del interesado; tales como el dictamen técnico de factibilidad.</t>
        </r>
      </text>
    </comment>
    <comment ref="B153" authorId="2">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54" authorId="2">
      <text>
        <r>
          <rPr>
            <b/>
            <sz val="12"/>
            <color indexed="81"/>
            <rFont val="Arial"/>
            <family val="2"/>
          </rPr>
          <t>Importe de los ingresos obtenidos por la solicitud de copias de planos simples y en maduro; como son planos generales de población, fotografía de ortofoto, planos con tabla de valores unitarios, entre otros.</t>
        </r>
      </text>
    </comment>
    <comment ref="B155" authorId="2">
      <text>
        <r>
          <rPr>
            <b/>
            <sz val="12"/>
            <color indexed="81"/>
            <rFont val="Arial"/>
            <family val="2"/>
          </rPr>
          <t>Importe de los ingresos que se obtienen por la expedición de certificaciones catastrales, tales como certificados de no-inscripción de propiedad, certificaciones de planos, certificaciones de no adeudo, entre otros.</t>
        </r>
      </text>
    </comment>
    <comment ref="B156" authorId="2">
      <text>
        <r>
          <rPr>
            <b/>
            <sz val="12"/>
            <color indexed="81"/>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57" authorId="2">
      <text>
        <r>
          <rPr>
            <b/>
            <sz val="12"/>
            <color indexed="81"/>
            <rFont val="Arial"/>
            <family val="2"/>
          </rPr>
          <t>Importe de los ingresos obtenidos por la practica y expedición de deslindes de predios urbanos, con base en planos catastrales existentes.</t>
        </r>
      </text>
    </comment>
    <comment ref="B158" authorId="2">
      <text>
        <r>
          <rPr>
            <b/>
            <sz val="12"/>
            <color indexed="81"/>
            <rFont val="Arial"/>
            <family val="2"/>
          </rPr>
          <t>Importe de los ingresos obtenidos por la solicitud de dictamen de valor, practicado por el área de catastro.</t>
        </r>
      </text>
    </comment>
    <comment ref="B159" authorId="2">
      <text>
        <r>
          <rPr>
            <b/>
            <sz val="12"/>
            <color indexed="81"/>
            <rFont val="Arial"/>
            <family val="2"/>
          </rPr>
          <t>Importe de los ingresos obtenidos por la revisión y autorización de cada avalúo practicado por otras instituciones o valuadores independientes autorizados por el área de catastro.</t>
        </r>
      </text>
    </comment>
    <comment ref="B160" authorId="3">
      <text>
        <r>
          <rPr>
            <b/>
            <sz val="12"/>
            <color indexed="81"/>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color indexed="81"/>
            <rFont val="Tahoma"/>
            <family val="2"/>
          </rPr>
          <t xml:space="preserve">
</t>
        </r>
      </text>
    </comment>
    <comment ref="B161" authorId="2">
      <text>
        <r>
          <rPr>
            <b/>
            <sz val="12"/>
            <color indexed="81"/>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62" authorId="2">
      <text>
        <r>
          <rPr>
            <b/>
            <sz val="12"/>
            <color indexed="81"/>
            <rFont val="Arial"/>
            <family val="2"/>
          </rPr>
          <t>Importe de los ingresos obtenidos por servicios que se presten en horas hábiles.</t>
        </r>
      </text>
    </comment>
    <comment ref="B163" authorId="2">
      <text>
        <r>
          <rPr>
            <b/>
            <sz val="12"/>
            <color indexed="81"/>
            <rFont val="Arial"/>
            <family val="2"/>
          </rPr>
          <t>Importe de los ingresos obtenidos por servicios que se presten en horas inhábiles.</t>
        </r>
      </text>
    </comment>
    <comment ref="B164" authorId="2">
      <text>
        <r>
          <rPr>
            <b/>
            <sz val="12"/>
            <color indexed="81"/>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65" authorId="2">
      <text>
        <r>
          <rPr>
            <b/>
            <sz val="12"/>
            <color indexed="81"/>
            <rFont val="Arial"/>
            <family val="2"/>
          </rPr>
          <t>Importe de los ingresos obtenidos por revisión de control epidemiológico, certificados de salud y certificados de casos médicos legales.</t>
        </r>
      </text>
    </comment>
    <comment ref="B166" authorId="2">
      <text>
        <r>
          <rPr>
            <b/>
            <sz val="12"/>
            <color indexed="81"/>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67" authorId="3">
      <text>
        <r>
          <rPr>
            <b/>
            <sz val="12"/>
            <color indexed="81"/>
            <rFont val="Arial"/>
            <family val="2"/>
          </rPr>
          <t xml:space="preserve">Importe de los ingresos por derechos generados cuando no se cubran los derechos en la fecha o dentro del plazo fijado por las disposiciones fiscales.
</t>
        </r>
      </text>
    </comment>
    <comment ref="B168" authorId="2">
      <text>
        <r>
          <rPr>
            <b/>
            <sz val="12"/>
            <color indexed="81"/>
            <rFont val="Arial"/>
            <family val="2"/>
          </rPr>
          <t>Importe de la indemnización causada por la falta de pago oportuno de los ingresos señalados en el título de derechos de la ley de ingresos.</t>
        </r>
      </text>
    </comment>
    <comment ref="B169" authorId="2">
      <text>
        <r>
          <rPr>
            <b/>
            <sz val="12"/>
            <color indexed="81"/>
            <rFont val="Arial"/>
            <family val="2"/>
          </rPr>
          <t>Importe de la indemnización causada por la falta de pago oportuno en la fecha o dentro del plazo señalado en la ley de ingresos en el título de derechos.</t>
        </r>
      </text>
    </comment>
    <comment ref="B170" authorId="2">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71" authorId="2">
      <text>
        <r>
          <rPr>
            <b/>
            <sz val="12"/>
            <color indexed="81"/>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72" authorId="2">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73" authorId="2">
      <text>
        <r>
          <rPr>
            <b/>
            <sz val="12"/>
            <color indexed="81"/>
            <rFont val="Arial"/>
            <family val="2"/>
          </rPr>
          <t>Importe de los ingresos por concepto de intereses derivados de créditos fiscales no pagados y convenidos a pagar en un plazo determinado o en parcialidades.</t>
        </r>
      </text>
    </comment>
    <comment ref="B174" authorId="2">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75" authorId="2">
      <text>
        <r>
          <rPr>
            <b/>
            <sz val="12"/>
            <color indexed="81"/>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76" authorId="2">
      <text>
        <r>
          <rPr>
            <b/>
            <sz val="12"/>
            <color indexed="81"/>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77" authorId="2">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8" authorId="2">
      <text>
        <r>
          <rPr>
            <b/>
            <sz val="12"/>
            <color indexed="81"/>
            <rFont val="Arial"/>
            <family val="2"/>
          </rPr>
          <t>Importe de otros ingresos que obtiene el municipio por concepto de accesorios de los impuestos y no están considerados en los rubros anteriores.</t>
        </r>
      </text>
    </comment>
    <comment ref="B179" authorId="2">
      <text>
        <r>
          <rPr>
            <b/>
            <sz val="12"/>
            <color indexed="81"/>
            <rFont val="Arial"/>
            <family val="2"/>
          </rPr>
          <t>Importe del ingreso obtenidos otros accesorios que no se encuentren contemplados  en los conceptos anteriores.</t>
        </r>
      </text>
    </comment>
    <comment ref="B180" authorId="3">
      <text>
        <r>
          <rPr>
            <b/>
            <sz val="12"/>
            <color indexed="81"/>
            <rFont val="Arial"/>
            <family val="2"/>
          </rPr>
          <t>Son contraprestaciones por los servicios que preste el Estado en sus funciones de derecho privado, así como por el uso, aprovechamiento o enajenación de bienes del dominio privado. (CONAC)</t>
        </r>
        <r>
          <rPr>
            <sz val="12"/>
            <color indexed="81"/>
            <rFont val="Arial"/>
            <family val="2"/>
          </rPr>
          <t xml:space="preserve">
</t>
        </r>
      </text>
    </comment>
    <comment ref="B181" authorId="3">
      <text>
        <r>
          <rPr>
            <b/>
            <sz val="12"/>
            <color indexed="81"/>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color indexed="81"/>
            <rFont val="Tahoma"/>
            <family val="2"/>
          </rPr>
          <t xml:space="preserve">
</t>
        </r>
      </text>
    </comment>
    <comment ref="B182" authorId="2">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83" authorId="2">
      <text>
        <r>
          <rPr>
            <b/>
            <sz val="12"/>
            <color indexed="81"/>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84" authorId="2">
      <text>
        <r>
          <rPr>
            <b/>
            <sz val="12"/>
            <color indexed="81"/>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85" authorId="2">
      <text>
        <r>
          <rPr>
            <b/>
            <sz val="12"/>
            <color indexed="81"/>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86" authorId="2">
      <text>
        <r>
          <rPr>
            <b/>
            <sz val="12"/>
            <color indexed="81"/>
            <rFont val="Arial"/>
            <family val="2"/>
          </rPr>
          <t>Importe que obtiene la entidad de persona física o jurídica por el arrendamiento de inmuebles públicos para anuncios y estos no se encuentran incorporados a los bienes de dominio público.</t>
        </r>
      </text>
    </comment>
    <comment ref="B187" authorId="2">
      <text>
        <r>
          <rPr>
            <b/>
            <sz val="12"/>
            <color indexed="81"/>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8" authorId="2">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9" authorId="2">
      <text>
        <r>
          <rPr>
            <b/>
            <sz val="12"/>
            <color indexed="81"/>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90" authorId="2">
      <text>
        <r>
          <rPr>
            <b/>
            <sz val="12"/>
            <color indexed="81"/>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91" authorId="2">
      <text>
        <r>
          <rPr>
            <b/>
            <sz val="12"/>
            <color indexed="81"/>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92" authorId="2">
      <text>
        <r>
          <rPr>
            <b/>
            <sz val="12"/>
            <color indexed="81"/>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93" authorId="2">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94" authorId="2">
      <text>
        <r>
          <rPr>
            <b/>
            <sz val="12"/>
            <color indexed="81"/>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95" authorId="2">
      <text>
        <r>
          <rPr>
            <b/>
            <sz val="12"/>
            <color indexed="81"/>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96" authorId="2">
      <text>
        <r>
          <rPr>
            <b/>
            <sz val="12"/>
            <color indexed="81"/>
            <rFont val="Arial"/>
            <family val="2"/>
          </rPr>
          <t>Importe de los ingresos que obtenga el erario municipal por depósito de vehículos en corralones propiedad del municipio de dominio privado.</t>
        </r>
      </text>
    </comment>
    <comment ref="B197" authorId="2">
      <text>
        <r>
          <rPr>
            <b/>
            <sz val="12"/>
            <color indexed="81"/>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8" authorId="2">
      <text>
        <r>
          <rPr>
            <b/>
            <sz val="12"/>
            <color indexed="81"/>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9" authorId="2">
      <text>
        <r>
          <rPr>
            <b/>
            <sz val="12"/>
            <color indexed="81"/>
            <rFont val="Arial"/>
            <family val="2"/>
          </rPr>
          <t xml:space="preserve">Importe de  los ingresos que obtenga el erario municipal por la venta de esquilmos , productos de aparcería, desechos y basura, tales como fertilizante, víseras, entre otros similares.
</t>
        </r>
      </text>
    </comment>
    <comment ref="B200" authorId="2">
      <text>
        <r>
          <rPr>
            <b/>
            <sz val="12"/>
            <color indexed="81"/>
            <rFont val="Arial"/>
            <family val="2"/>
          </rPr>
          <t>Importe de los ingresos que obtenga el erario municipal por la venta de productos procedentes de viveros y jardines,  tales como árboles, plantas, flores entre otros similares.</t>
        </r>
      </text>
    </comment>
    <comment ref="B201" authorId="2">
      <text>
        <r>
          <rPr>
            <b/>
            <sz val="12"/>
            <color indexed="81"/>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202" authorId="2">
      <text>
        <r>
          <rPr>
            <b/>
            <sz val="12"/>
            <color indexed="81"/>
            <rFont val="Arial"/>
            <family val="2"/>
          </rPr>
          <t>Importe de los ingresos que obtenga el erario municipal por productos no especificados en los rubros anteriores, tales como entradas a parques y unidades deportivas, talleres, consultas, entre otros.</t>
        </r>
      </text>
    </comment>
    <comment ref="B203" authorId="2">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4" authorId="2">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5" authorId="2">
      <text>
        <r>
          <rPr>
            <b/>
            <sz val="12"/>
            <color indexed="81"/>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06" authorId="2">
      <text>
        <r>
          <rPr>
            <b/>
            <sz val="12"/>
            <color indexed="81"/>
            <rFont val="Arial"/>
            <family val="2"/>
          </rPr>
          <t>Importe de los ingresos por productos generados cuando no se cubran los productos en la fecha o dentro plazo fijado por las disposiciones fiscales.</t>
        </r>
      </text>
    </comment>
    <comment ref="B207" authorId="2">
      <text>
        <r>
          <rPr>
            <b/>
            <sz val="12"/>
            <color indexed="81"/>
            <rFont val="Arial"/>
            <family val="2"/>
          </rPr>
          <t>Importe de otros ingresos que obtiene el municipio por concepto de accesorios de los productos y no están considerados en los rubros anteriores.</t>
        </r>
      </text>
    </comment>
    <comment ref="B208" authorId="2">
      <text>
        <r>
          <rPr>
            <b/>
            <sz val="12"/>
            <color indexed="81"/>
            <rFont val="Arial"/>
            <family val="2"/>
          </rPr>
          <t>Importe del ingreso obtenido de otros accesorios.</t>
        </r>
      </text>
    </comment>
    <comment ref="B209" authorId="3">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color indexed="81"/>
            <rFont val="Tahoma"/>
            <family val="2"/>
          </rPr>
          <t xml:space="preserve">
</t>
        </r>
        <r>
          <rPr>
            <b/>
            <sz val="9"/>
            <color indexed="81"/>
            <rFont val="Tahoma"/>
            <family val="2"/>
          </rPr>
          <t>(CONAC)</t>
        </r>
      </text>
    </comment>
    <comment ref="B210" authorId="3">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1" authorId="2">
      <text>
        <r>
          <rPr>
            <b/>
            <sz val="12"/>
            <color indexed="81"/>
            <rFont val="Arial"/>
            <family val="2"/>
          </rPr>
          <t>Importe de los ingresos derivados de incentivos por la colaboración en el cobro de las contribuciones.</t>
        </r>
      </text>
    </comment>
    <comment ref="B212" authorId="2">
      <text>
        <r>
          <rPr>
            <b/>
            <sz val="12"/>
            <color indexed="81"/>
            <rFont val="Arial"/>
            <family val="2"/>
          </rPr>
          <t>Importe de los ingresos derivados de incentivos por la colaboración en el cobro de las contribuciones.</t>
        </r>
      </text>
    </comment>
    <comment ref="B213" authorId="2">
      <text>
        <r>
          <rPr>
            <b/>
            <sz val="12"/>
            <color indexed="81"/>
            <rFont val="Arial"/>
            <family val="2"/>
          </rPr>
          <t>Importe de los ingresos por sanciones no fiscales de carácter monetario.</t>
        </r>
      </text>
    </comment>
    <comment ref="B214" authorId="2">
      <text>
        <r>
          <rPr>
            <b/>
            <sz val="12"/>
            <color indexed="81"/>
            <rFont val="Arial"/>
            <family val="2"/>
          </rPr>
          <t>Importe de los ingresos obtenidos por concepto de multas derivadas de faltas distintas a las fiscales, tales como sanciones administrativas.</t>
        </r>
      </text>
    </comment>
    <comment ref="B215" authorId="2">
      <text>
        <r>
          <rPr>
            <b/>
            <sz val="12"/>
            <color indexed="81"/>
            <rFont val="Arial"/>
            <family val="2"/>
          </rPr>
          <t>Importe de los ingresos por indemnizaciones.</t>
        </r>
      </text>
    </comment>
    <comment ref="B216" authorId="2">
      <text>
        <r>
          <rPr>
            <b/>
            <sz val="12"/>
            <color indexed="81"/>
            <rFont val="Arial"/>
            <family val="2"/>
          </rPr>
          <t>Importe de los ingresos por concepto de indemnizaciones a favor del municipio.</t>
        </r>
      </text>
    </comment>
    <comment ref="B217" authorId="2">
      <text>
        <r>
          <rPr>
            <b/>
            <sz val="12"/>
            <color indexed="81"/>
            <rFont val="Arial"/>
            <family val="2"/>
          </rPr>
          <t>Importe de los reintegros por ingresos de aprovechamientos por sostenimiento de las escuelas y servicio de vigilancia forestal.</t>
        </r>
      </text>
    </comment>
    <comment ref="B218" authorId="2">
      <text>
        <r>
          <rPr>
            <b/>
            <sz val="12"/>
            <color indexed="81"/>
            <rFont val="Arial"/>
            <family val="2"/>
          </rPr>
          <t>Importe de los reintegros por ingresos de aprovechamientos por sostenimiento de las escuelas y servicio de vigilancia forestal.</t>
        </r>
      </text>
    </comment>
    <comment ref="B219" authorId="2">
      <text>
        <r>
          <rPr>
            <b/>
            <sz val="12"/>
            <color indexed="81"/>
            <rFont val="Arial"/>
            <family val="2"/>
          </rPr>
          <t>Importe de los ingresos por obras públicas que realiza el ente público.</t>
        </r>
      </text>
    </comment>
    <comment ref="B220" authorId="2">
      <text>
        <r>
          <rPr>
            <b/>
            <sz val="12"/>
            <color indexed="81"/>
            <rFont val="Arial"/>
            <family val="2"/>
          </rPr>
          <t>Importe de los ingresos por obras públicas que realiza el ente público, provenientes de terceros para obras o servicios.</t>
        </r>
      </text>
    </comment>
    <comment ref="B221" authorId="2">
      <text>
        <r>
          <rPr>
            <b/>
            <sz val="12"/>
            <color indexed="81"/>
            <rFont val="Arial"/>
            <family val="2"/>
          </rPr>
          <t>Importe de los ingresos por aplicación de gravámenes sobre herencias, legados y donaciones.</t>
        </r>
      </text>
    </comment>
    <comment ref="B222" authorId="2">
      <text>
        <r>
          <rPr>
            <b/>
            <sz val="12"/>
            <color indexed="81"/>
            <rFont val="Arial"/>
            <family val="2"/>
          </rPr>
          <t>Importe de los ingresos por aplicación de gravámenes sobre herencias, legados y donaciones.</t>
        </r>
      </text>
    </comment>
    <comment ref="B223" authorId="2">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4" authorId="2">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5" authorId="3">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6" authorId="2">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7" authorId="2">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8" authorId="2">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9" authorId="2">
      <text>
        <r>
          <rPr>
            <b/>
            <sz val="12"/>
            <color indexed="81"/>
            <rFont val="Arial"/>
            <family val="2"/>
          </rPr>
          <t>Importe de los ingresos por aprovechamientos generados cuando no se cubran los aprovechamientos en la fecha o dentro del plazo fijado por las disposiciones fiscales.</t>
        </r>
      </text>
    </comment>
    <comment ref="B230" authorId="2">
      <text>
        <r>
          <rPr>
            <b/>
            <sz val="12"/>
            <color indexed="81"/>
            <rFont val="Arial"/>
            <family val="2"/>
          </rPr>
          <t>Importe de otros ingresos que obtiene el municipio por concepto de accesorios de los aprovechamientos y no están considerados en los rubros anteriores.</t>
        </r>
      </text>
    </comment>
    <comment ref="B231" authorId="2">
      <text>
        <r>
          <rPr>
            <b/>
            <sz val="12"/>
            <color indexed="81"/>
            <rFont val="Arial"/>
            <family val="2"/>
          </rPr>
          <t>Importe del ingreso obtenido de otros accesorios.</t>
        </r>
      </text>
    </comment>
    <comment ref="B232" authorId="3">
      <text>
        <r>
          <rPr>
            <b/>
            <sz val="12"/>
            <color indexed="81"/>
            <rFont val="Arial"/>
            <family val="2"/>
          </rPr>
          <t>Son recursos propios que obtienen las diversas entidades que conforman el sector paraestatal y gobierno central por sus actividades de producción y/o comercialización. (CONAC)</t>
        </r>
        <r>
          <rPr>
            <sz val="8"/>
            <color indexed="81"/>
            <rFont val="Tahoma"/>
            <family val="2"/>
          </rPr>
          <t xml:space="preserve">
</t>
        </r>
      </text>
    </comment>
    <comment ref="B233" authorId="3">
      <text>
        <r>
          <rPr>
            <b/>
            <sz val="12"/>
            <color indexed="81"/>
            <rFont val="Arial"/>
            <family val="2"/>
          </rPr>
          <t>Ingresos propios que obtienen los organismo descentralizados que conforman el sector paraestatal, derivados de sus actividades producidas por bienes y servicios.</t>
        </r>
      </text>
    </comment>
    <comment ref="B234" authorId="3">
      <text>
        <r>
          <rPr>
            <b/>
            <sz val="12"/>
            <color indexed="81"/>
            <rFont val="Arial"/>
            <family val="2"/>
          </rPr>
          <t>Ingresos propios que obtienen los organismo descentralizados que conforman el sector paraestatal, derivados de sus actividades producidas por bienes y servicios.</t>
        </r>
      </text>
    </comment>
    <comment ref="B235" authorId="2">
      <text>
        <r>
          <rPr>
            <b/>
            <sz val="12"/>
            <color indexed="81"/>
            <rFont val="Arial"/>
            <family val="2"/>
          </rPr>
          <t>Importe de los ingresos por venta de bienes y servicios producidos en establecimientos del gobierno.</t>
        </r>
      </text>
    </comment>
    <comment ref="B236" authorId="3">
      <text>
        <r>
          <rPr>
            <b/>
            <sz val="12"/>
            <color indexed="81"/>
            <rFont val="Arial"/>
            <family val="2"/>
          </rPr>
          <t>Ingresos propios que obtienen los organismo descentralizados que conforman el sector paraestatal, derivados de sus actividades producidas por bienes y servicios.</t>
        </r>
      </text>
    </comment>
    <comment ref="B237" authorId="2">
      <text>
        <r>
          <rPr>
            <b/>
            <sz val="12"/>
            <color indexed="81"/>
            <rFont val="Arial"/>
            <family val="2"/>
          </rPr>
          <t>Importe de los ingresos por concepto de venta de bienes y servicios de organismos descentralizados para fines de asistencia o seguridad social.</t>
        </r>
      </text>
    </comment>
    <comment ref="B238" authorId="3">
      <text>
        <r>
          <rPr>
            <b/>
            <sz val="12"/>
            <color indexed="81"/>
            <rFont val="Arial"/>
            <family val="2"/>
          </rPr>
          <t xml:space="preserve">Ingresos propios producidos en establecimientos del gobierno central derivadas de sus actividades. </t>
        </r>
      </text>
    </comment>
    <comment ref="B239" authorId="2">
      <text>
        <r>
          <rPr>
            <b/>
            <sz val="12"/>
            <color indexed="81"/>
            <rFont val="Arial"/>
            <family val="2"/>
          </rPr>
          <t>Importe de los ingresos por impuestos causados en ejercicios fiscales anteriores pendientes de liquidación o de pago, los cuales se captan en un ejercicio posterior.</t>
        </r>
      </text>
    </comment>
    <comment ref="B240" authorId="3">
      <text>
        <r>
          <rPr>
            <b/>
            <sz val="12"/>
            <color indexed="81"/>
            <rFont val="Arial"/>
            <family val="2"/>
          </rPr>
          <t>Comprende el importe de los ingresos causados en ejercicios fiscales anteriores pendientes de liquidación o de pago, los cuales se captan en un ejercicio posterior.</t>
        </r>
      </text>
    </comment>
    <comment ref="B241" authorId="2">
      <text>
        <r>
          <rPr>
            <b/>
            <sz val="12"/>
            <color indexed="81"/>
            <rFont val="Arial"/>
            <family val="2"/>
          </rPr>
          <t>Importe de los ingresos por impuestos causados en ejercicios fiscales anteriores pendientes de liquidación o de pago, los cuales se captan en un ejercicio posterior.</t>
        </r>
      </text>
    </comment>
    <comment ref="B242" authorId="1">
      <text>
        <r>
          <rPr>
            <b/>
            <sz val="12"/>
            <color indexed="81"/>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43" authorId="3">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color indexed="81"/>
            <rFont val="Tahoma"/>
            <family val="2"/>
          </rPr>
          <t xml:space="preserve">
</t>
        </r>
      </text>
    </comment>
    <comment ref="B244" authorId="3">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5" authorId="2">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6" authorId="2">
      <text>
        <r>
          <rPr>
            <b/>
            <sz val="12"/>
            <color indexed="81"/>
            <rFont val="Arial"/>
            <family val="2"/>
          </rPr>
          <t>Importe de los ingresos de las Entidades Federativas y Municipios que se derivan del Sistema Nacional de Coordinación Fiscal federal.</t>
        </r>
      </text>
    </comment>
    <comment ref="B247" authorId="2">
      <text>
        <r>
          <rPr>
            <b/>
            <sz val="12"/>
            <color indexed="81"/>
            <rFont val="Arial"/>
            <family val="2"/>
          </rPr>
          <t>Importe de los ingresos de los Municipios que se derivan del Sistema Nacional de Coordinación Fiscal Estatal.</t>
        </r>
      </text>
    </comment>
    <comment ref="B248" authorId="3">
      <text>
        <r>
          <rPr>
            <b/>
            <sz val="12"/>
            <color indexed="81"/>
            <rFont val="Arial"/>
            <family val="2"/>
          </rPr>
          <t>Importe de los ingresos de las Entidades Federativas y Municipios que se derivan del Sistema Nacional de Coordinación Fiscal.</t>
        </r>
      </text>
    </comment>
    <comment ref="B249" authorId="2">
      <text>
        <r>
          <rPr>
            <b/>
            <sz val="12"/>
            <color indexed="81"/>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50" authorId="2">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251" authorId="2">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252" authorId="2">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253" authorId="2">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254" authorId="3">
      <text>
        <r>
          <rPr>
            <b/>
            <sz val="12"/>
            <color indexed="81"/>
            <rFont val="Arial"/>
            <family val="2"/>
          </rPr>
          <t>Importe de los ingresos del ente público para su reasignación por éste a otro a través de convenios para su ejecución.</t>
        </r>
        <r>
          <rPr>
            <sz val="8"/>
            <color indexed="81"/>
            <rFont val="Tahoma"/>
            <family val="2"/>
          </rPr>
          <t xml:space="preserve">
</t>
        </r>
      </text>
    </comment>
    <comment ref="B255" authorId="2">
      <text>
        <r>
          <rPr>
            <b/>
            <sz val="12"/>
            <color indexed="81"/>
            <rFont val="Arial"/>
            <family val="2"/>
          </rPr>
          <t xml:space="preserve">Importe del ingreso por convenios celebrados por el municipio con entidades públicas o de la iniciativa privada.
</t>
        </r>
      </text>
    </comment>
    <comment ref="B259" authorId="3">
      <text>
        <r>
          <rPr>
            <b/>
            <sz val="12"/>
            <color indexed="81"/>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color indexed="81"/>
            <rFont val="Tahoma"/>
            <family val="2"/>
          </rPr>
          <t xml:space="preserve">
</t>
        </r>
      </text>
    </comment>
    <comment ref="B260" authorId="3">
      <text>
        <r>
          <rPr>
            <b/>
            <sz val="12"/>
            <color indexed="81"/>
            <rFont val="Arial"/>
            <family val="2"/>
          </rPr>
          <t>Importe de los ingresos por el ente público contenidos en el presupuesto de egresos con el objeto de sufragar gastos inherentes a sus atribuciones.</t>
        </r>
      </text>
    </comment>
    <comment ref="B261" authorId="2">
      <text>
        <r>
          <rPr>
            <b/>
            <sz val="12"/>
            <color indexed="81"/>
            <rFont val="Arial"/>
            <family val="2"/>
          </rPr>
          <t xml:space="preserve">Ingreso que obtiene el Estado por concepto de transferencias internas recibidas de otros organismos públicos, con la finalidad de sufragar los gastos inherentes a sus atribuciones.
</t>
        </r>
      </text>
    </comment>
    <comment ref="B262" authorId="2">
      <text>
        <r>
          <rPr>
            <b/>
            <sz val="12"/>
            <color indexed="81"/>
            <rFont val="Arial"/>
            <family val="2"/>
          </rPr>
          <t xml:space="preserve">Ingresos obtenidos por el ente a través de transferencias y asignaciones internas efectuadas por otros organismos con el objeto de sufragar gastos inherentes a sus atribuciones.
</t>
        </r>
      </text>
    </comment>
    <comment ref="B263" authorId="3">
      <text>
        <r>
          <rPr>
            <b/>
            <sz val="12"/>
            <color indexed="81"/>
            <rFont val="Arial"/>
            <family val="2"/>
          </rPr>
          <t>Importe de los ingresos por el ente público que no se encuentran incluidos en el presupuesto de Egresos, recibidos por otros, con objeto de sufragar gastos inherentes a sus atribuciones.</t>
        </r>
      </text>
    </comment>
    <comment ref="B264" authorId="3">
      <text>
        <r>
          <rPr>
            <b/>
            <sz val="12"/>
            <color indexed="81"/>
            <rFont val="Arial"/>
            <family val="2"/>
          </rPr>
          <t>Importe de los ingresos para el desarrollo de actividades prioritarias de interés general a través del ente público a los diferentes sectores de la sociedad.</t>
        </r>
      </text>
    </comment>
    <comment ref="B265" authorId="2">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6" authorId="2">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7" authorId="2">
      <text>
        <r>
          <rPr>
            <b/>
            <sz val="12"/>
            <color indexed="81"/>
            <rFont val="Arial"/>
            <family val="2"/>
          </rPr>
          <t>Importe de los ingresos para el desarrollo de actividades prioritarias de interés general a través del ente público de los diferentes sectores de la sociedad en forma única.</t>
        </r>
      </text>
    </comment>
    <comment ref="B268" authorId="2">
      <text>
        <r>
          <rPr>
            <b/>
            <sz val="12"/>
            <color indexed="81"/>
            <rFont val="Arial"/>
            <family val="2"/>
          </rPr>
          <t>Importe de los ingresos para el desarrollo de actividades prioritarias de interés general a través del ente público de los diferentes sectores de la sociedad en forma única.</t>
        </r>
      </text>
    </comment>
    <comment ref="B269" authorId="3">
      <text>
        <r>
          <rPr>
            <b/>
            <sz val="12"/>
            <color indexed="81"/>
            <rFont val="Arial"/>
            <family val="2"/>
          </rPr>
          <t>Importe de los ingresos por el ente público para otorgarlos a personas, instituciones y diversos sectores de la población para propósitos sociales. Se incluyen los recursos provenientes de donaciones.</t>
        </r>
        <r>
          <rPr>
            <sz val="8"/>
            <color indexed="81"/>
            <rFont val="Tahoma"/>
            <family val="2"/>
          </rPr>
          <t xml:space="preserve">
</t>
        </r>
      </text>
    </comment>
    <comment ref="B270" authorId="2">
      <text>
        <r>
          <rPr>
            <b/>
            <sz val="12"/>
            <color indexed="81"/>
            <rFont val="Arial"/>
            <family val="2"/>
          </rPr>
          <t xml:space="preserve">Importe del ingreso que obtiene el Estado por donaciones de terceros para ayudas sociales a favor de la comunidad.
</t>
        </r>
      </text>
    </comment>
    <comment ref="B271" authorId="2">
      <text>
        <r>
          <rPr>
            <b/>
            <sz val="12"/>
            <color indexed="81"/>
            <rFont val="Arial"/>
            <family val="2"/>
          </rPr>
          <t>Importe de los ingresos obtenidos de terceros en efectivo para fines de ayudas sociales.</t>
        </r>
      </text>
    </comment>
    <comment ref="B272" authorId="2">
      <text>
        <r>
          <rPr>
            <b/>
            <sz val="12"/>
            <color indexed="81"/>
            <rFont val="Arial"/>
            <family val="2"/>
          </rPr>
          <t>Importe de los ingresos obtenidos de terceros en especie para fines de ayudas sociales.</t>
        </r>
      </text>
    </comment>
    <comment ref="B273" authorId="3">
      <text>
        <r>
          <rPr>
            <b/>
            <sz val="12"/>
            <color indexed="81"/>
            <rFont val="Arial"/>
            <family val="2"/>
          </rPr>
          <t>Importe de los ingresos para el pago de pensiones y jubilaciones, que cubre el Gobierno Federal, Estatal, y Municipal, o bien el instituto de Seguridad Social.</t>
        </r>
        <r>
          <rPr>
            <sz val="8"/>
            <color indexed="81"/>
            <rFont val="Tahoma"/>
            <family val="2"/>
          </rPr>
          <t xml:space="preserve">
</t>
        </r>
      </text>
    </comment>
    <comment ref="B274" authorId="2">
      <text>
        <r>
          <rPr>
            <b/>
            <sz val="12"/>
            <color indexed="81"/>
            <rFont val="Arial"/>
            <family val="2"/>
          </rPr>
          <t>Importe de los ingresos por concepto de transferencias a fideicomisos, mandatos y análogos para fines económicos y sociales.</t>
        </r>
      </text>
    </comment>
    <comment ref="B275" authorId="2">
      <text>
        <r>
          <rPr>
            <b/>
            <sz val="12"/>
            <color indexed="81"/>
            <rFont val="Arial"/>
            <family val="2"/>
          </rPr>
          <t>Importe de los ingresos por concepto de transferencias a fideicomisos, mandatos y análogos para fines económicos y sociales.</t>
        </r>
      </text>
    </comment>
    <comment ref="B276" authorId="2">
      <text>
        <r>
          <rPr>
            <b/>
            <sz val="12"/>
            <color indexed="81"/>
            <rFont val="Arial"/>
            <family val="2"/>
          </rPr>
          <t>Importe de los ingresos por concepto de transferencias a fideicomisos para fines económicos y sociales.</t>
        </r>
      </text>
    </comment>
    <comment ref="B277" authorId="2">
      <text>
        <r>
          <rPr>
            <b/>
            <sz val="12"/>
            <color indexed="81"/>
            <rFont val="Arial"/>
            <family val="2"/>
          </rPr>
          <t xml:space="preserve">Importe de los ingresos obtenidos por un contrato en el cual una de las partes (mandante) confía su representación personal o la gestión de algo a la otra (mandatario).
</t>
        </r>
      </text>
    </comment>
    <comment ref="B278" authorId="2">
      <text>
        <r>
          <rPr>
            <b/>
            <sz val="12"/>
            <color indexed="81"/>
            <rFont val="Arial"/>
            <family val="2"/>
          </rPr>
          <t xml:space="preserve">Importe del ingreso obtenido por otras disposiciones  que no se encuentren contempladas  en los conceptos anteriores.
</t>
        </r>
      </text>
    </comment>
    <comment ref="B279" authorId="0">
      <text>
        <r>
          <rPr>
            <b/>
            <sz val="11"/>
            <color indexed="81"/>
            <rFont val="Tahoma"/>
            <family val="2"/>
          </rPr>
          <t>Comprende el importe de los otros ingresos y beneficios que se derivan de transacciones y eventos inusuales, que son propios del objeto del ente público</t>
        </r>
        <r>
          <rPr>
            <sz val="11"/>
            <color indexed="81"/>
            <rFont val="Tahoma"/>
            <family val="2"/>
          </rPr>
          <t xml:space="preserve">
</t>
        </r>
      </text>
    </comment>
    <comment ref="B280" authorId="0">
      <text>
        <r>
          <rPr>
            <b/>
            <sz val="11"/>
            <color indexed="81"/>
            <rFont val="Tahoma"/>
            <family val="2"/>
          </rPr>
          <t>Comprende el importe de los ingresos por concepto de utilidades por participación patrimonial e intereses generados</t>
        </r>
      </text>
    </comment>
    <comment ref="B281" authorId="0">
      <text>
        <r>
          <rPr>
            <b/>
            <sz val="11"/>
            <color indexed="81"/>
            <rFont val="Tahoma"/>
            <family val="2"/>
          </rPr>
          <t>Comprende el importe de los ingresos por concepto de utilidades por participación patrimonial e intereses generados</t>
        </r>
      </text>
    </comment>
    <comment ref="B282" authorId="0">
      <text>
        <r>
          <rPr>
            <b/>
            <sz val="11"/>
            <color indexed="81"/>
            <rFont val="Tahoma"/>
            <family val="2"/>
          </rPr>
          <t>Importe de los ingresos obtenidos diferentes a las utilidades por participación patrimonial e intereses ganados, no incluido en las cuentas anteriores</t>
        </r>
      </text>
    </comment>
    <comment ref="B283" authorId="0">
      <text>
        <r>
          <rPr>
            <b/>
            <sz val="11"/>
            <color indexed="81"/>
            <rFont val="Tahoma"/>
            <family val="2"/>
          </rPr>
          <t>Importe a favor por el tipo de cambio de la moneda con respecto a otro país</t>
        </r>
      </text>
    </comment>
    <comment ref="B284" authorId="0">
      <text>
        <r>
          <rPr>
            <b/>
            <sz val="11"/>
            <color indexed="81"/>
            <rFont val="Tahoma"/>
            <family val="2"/>
          </rPr>
          <t>Importe a favor por el tipo de cambio de la moneda con respecto a otro país</t>
        </r>
      </text>
    </comment>
    <comment ref="B285" author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6" author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7" authorId="3">
      <text>
        <r>
          <rPr>
            <b/>
            <sz val="12"/>
            <color indexed="81"/>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color indexed="81"/>
            <rFont val="Tahoma"/>
            <family val="2"/>
          </rPr>
          <t xml:space="preserve">
</t>
        </r>
      </text>
    </comment>
    <comment ref="B288" authorId="2">
      <text>
        <r>
          <rPr>
            <b/>
            <sz val="12"/>
            <color indexed="81"/>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89" authorId="2">
      <text>
        <r>
          <rPr>
            <b/>
            <sz val="12"/>
            <color indexed="81"/>
            <rFont val="Arial"/>
            <family val="2"/>
          </rPr>
          <t xml:space="preserve">Ingresos obtenidos por contratar y ejercer créditos, empréstitos y otras formas de financiamientos.
</t>
        </r>
      </text>
    </comment>
    <comment ref="B290" authorId="2">
      <text>
        <r>
          <rPr>
            <b/>
            <sz val="12"/>
            <color indexed="81"/>
            <rFont val="Arial"/>
            <family val="2"/>
          </rPr>
          <t>Ingresos obtenidos por contratar y ejercer créditos, empréstitos y otras formas de financiamientos , con la banca oficial.</t>
        </r>
      </text>
    </comment>
    <comment ref="B291" authorId="2">
      <text>
        <r>
          <rPr>
            <b/>
            <sz val="12"/>
            <color indexed="81"/>
            <rFont val="Arial"/>
            <family val="2"/>
          </rPr>
          <t xml:space="preserve">Ingresos obtenidos por contratar y ejercer créditos, empréstitos y otras formas de financiamientos con la banca comercial.
</t>
        </r>
      </text>
    </comment>
    <comment ref="B292" authorId="2">
      <text>
        <r>
          <rPr>
            <b/>
            <sz val="12"/>
            <color indexed="81"/>
            <rFont val="Arial"/>
            <family val="2"/>
          </rPr>
          <t xml:space="preserve">Importe del ingreso obtenido por otros financiamientos  que no se encuentren contemplados  en los conceptos anteriores.
</t>
        </r>
      </text>
    </comment>
    <comment ref="B293" authorId="2">
      <text>
        <r>
          <rPr>
            <b/>
            <sz val="12"/>
            <color indexed="81"/>
            <rFont val="Arial"/>
            <family val="2"/>
          </rPr>
          <t>Ingresos que obtiene el Estado por la suma de las deudas que tiene con otras entidades.</t>
        </r>
      </text>
    </comment>
  </commentList>
</comments>
</file>

<file path=xl/comments8.xml><?xml version="1.0" encoding="utf-8"?>
<comments xmlns="http://schemas.openxmlformats.org/spreadsheetml/2006/main">
  <authors>
    <author>laura.uribe</author>
    <author>pedro.monarrez</author>
  </authors>
  <commentList>
    <comment ref="B3" author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C3" authorId="0">
      <text>
        <r>
          <rPr>
            <sz val="10"/>
            <color indexed="81"/>
            <rFont val="Tahoma"/>
            <family val="2"/>
          </rPr>
          <t xml:space="preserve">Son los ingresos que se obtienen por: </t>
        </r>
        <r>
          <rPr>
            <b/>
            <sz val="10"/>
            <color indexed="81"/>
            <rFont val="Tahoma"/>
            <family val="2"/>
          </rPr>
          <t>Impuestos, contribuciones de mejora, derechos, productos, y aprovechamientos; cuotas y aportaciones de seguridad social, asignaciones y transferencias presupuestarias a los poderes</t>
        </r>
        <r>
          <rPr>
            <u/>
            <sz val="10"/>
            <color indexed="81"/>
            <rFont val="Tahoma"/>
            <family val="2"/>
          </rPr>
          <t xml:space="preserve"> ejecutivo, legislativo y judicial; organismos autónomos</t>
        </r>
        <r>
          <rPr>
            <sz val="10"/>
            <color indexed="81"/>
            <rFont val="Tahoma"/>
            <family val="2"/>
          </rPr>
          <t xml:space="preserve">, así como a las </t>
        </r>
        <r>
          <rPr>
            <u/>
            <sz val="10"/>
            <color indexed="81"/>
            <rFont val="Tahoma"/>
            <family val="2"/>
          </rPr>
          <t xml:space="preserve">entidades paraestatales, federales, estatales y </t>
        </r>
        <r>
          <rPr>
            <b/>
            <u/>
            <sz val="10"/>
            <color indexed="81"/>
            <rFont val="Tahoma"/>
            <family val="2"/>
          </rPr>
          <t>municipales</t>
        </r>
      </text>
    </comment>
    <comment ref="D3" authorId="0">
      <text>
        <r>
          <rPr>
            <sz val="10"/>
            <color indexed="81"/>
            <rFont val="Tahoma"/>
            <family val="2"/>
          </rPr>
          <t xml:space="preserve">
Son los </t>
        </r>
        <r>
          <rPr>
            <b/>
            <sz val="10"/>
            <color indexed="81"/>
            <rFont val="Tahoma"/>
            <family val="2"/>
          </rPr>
          <t>recursos generados</t>
        </r>
        <r>
          <rPr>
            <sz val="10"/>
            <color indexed="81"/>
            <rFont val="Tahoma"/>
            <family val="2"/>
          </rPr>
          <t xml:space="preserve"> por los poderes legislativo y judicial, organismos autónomos y </t>
        </r>
        <r>
          <rPr>
            <b/>
            <sz val="10"/>
            <color indexed="81"/>
            <rFont val="Tahoma"/>
            <family val="2"/>
          </rPr>
          <t>municipios,</t>
        </r>
        <r>
          <rPr>
            <sz val="10"/>
            <color indexed="81"/>
            <rFont val="Tahoma"/>
            <family val="2"/>
          </rPr>
          <t xml:space="preserve"> así como las entidades </t>
        </r>
        <r>
          <rPr>
            <b/>
            <sz val="10"/>
            <color indexed="81"/>
            <rFont val="Tahoma"/>
            <family val="2"/>
          </rPr>
          <t>paraestatales o paramunicipales</t>
        </r>
        <r>
          <rPr>
            <sz val="10"/>
            <color indexed="81"/>
            <rFont val="Tahoma"/>
            <family val="2"/>
          </rPr>
          <t xml:space="preserve"> respectivas.
 (Clasificador por Fuente de Financiamiento CONAC)
</t>
        </r>
        <r>
          <rPr>
            <b/>
            <i/>
            <sz val="10"/>
            <color indexed="81"/>
            <rFont val="Tahoma"/>
            <family val="2"/>
          </rPr>
          <t>VENTA DE BIENES Y SERVICIOS</t>
        </r>
        <r>
          <rPr>
            <sz val="10"/>
            <color indexed="81"/>
            <rFont val="Tahoma"/>
            <family val="2"/>
          </rPr>
          <t xml:space="preserve">
</t>
        </r>
        <r>
          <rPr>
            <b/>
            <i/>
            <sz val="10"/>
            <color indexed="81"/>
            <rFont val="Tahoma"/>
            <family val="2"/>
          </rPr>
          <t>1.-Ventas de Mercancías
2.-Ingresos por Ventas de Bienes y Servicios Producidos en Establecimientos del Gobierno
3.-Ingresos por Ventas y Servicios de Organismos Descentralizados
4.-Ingresos de Operación de Entidades Paraestatales Empresariales
5.-Ingresos no Comprendidos en las Fracciones de la Ley de Ingresos, Causados en Ejercicios Fiscales Anteriores Pendientes de Liquidación o Pago</t>
        </r>
      </text>
    </comment>
    <comment ref="E3" authorId="0">
      <text>
        <r>
          <rPr>
            <b/>
            <sz val="10"/>
            <color indexed="81"/>
            <rFont val="Tahoma"/>
            <family val="2"/>
          </rPr>
          <t>SON LOS RECURSOS POR SUBSIDIOS, ASIGNACIONES PRESUPUESTALES Y FONDOS DERIVADOS DE LA LEY DE INGRESOS DE LA FEDERACIÓN O DEL PRESUPUESTO DE EGRESOS DE LA FEDERACIÓN Y QUE SE DESTINAN A LOS GOBIERNOS ESTATALES O MUNICIPALES</t>
        </r>
        <r>
          <rPr>
            <sz val="10"/>
            <color indexed="81"/>
            <rFont val="Tahoma"/>
            <family val="2"/>
          </rPr>
          <t xml:space="preserve">
</t>
        </r>
      </text>
    </comment>
    <comment ref="I3" author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K3" author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3" authorId="0">
      <text>
        <r>
          <rPr>
            <sz val="10"/>
            <color indexed="81"/>
            <rFont val="Tahoma"/>
            <family val="2"/>
          </rPr>
          <t xml:space="preserve">SON LOS RECURSOS PROVENIENTES DEL SECTOR PRIVADO, DE FONDOS INTERNACIONALES Y OTROS NO COMPRENDIDOS EN LOS NUMERALES ANTERIORES
</t>
        </r>
      </text>
    </comment>
    <comment ref="B6" authorId="1">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7" authorId="1">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8" authorId="1">
      <text>
        <r>
          <rPr>
            <b/>
            <sz val="12"/>
            <color indexed="81"/>
            <rFont val="Arial"/>
            <family val="2"/>
          </rPr>
          <t>Asignaciones para remuneraciones a los Diputados, Senadores, Asambleístas, Regidores y Síndicos.</t>
        </r>
        <r>
          <rPr>
            <sz val="8"/>
            <color indexed="81"/>
            <rFont val="Tahoma"/>
            <family val="2"/>
          </rPr>
          <t xml:space="preserve">
</t>
        </r>
      </text>
    </comment>
    <comment ref="B9" authorId="1">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0" authorId="1">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1" authorId="1">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2" authorId="1">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3" authorId="1">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4" authorId="1">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5" authorId="1">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6" authorId="1">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7" authorId="1">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8" authorId="1">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9" authorId="1">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0" authorId="1">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1" authorId="1">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2" authorId="1">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3" authorId="1">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4" authorId="1">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5" authorId="1">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6" authorId="1">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7" authorId="1">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8" authorId="1">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9" authorId="1">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0" authorId="1">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1" authorId="1">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2" authorId="1">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3" authorId="1">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4" authorId="1">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5" authorId="1">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6" authorId="1">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7" authorId="1">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8" authorId="1">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9" authorId="1">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0" authorId="1">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1" authorId="1">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2" authorId="1">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3" authorId="1">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4" authorId="1">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5" authorId="1">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6" authorId="1">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7" authorId="1">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8" authorId="1">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9" authorId="1">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0" authorId="1">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1" authorId="1">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2" authorId="1">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3" authorId="1">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4" authorId="1">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5" authorId="1">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6" authorId="1">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7" authorId="1">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8" authorId="1">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9" authorId="1">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1">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1">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2" authorId="1">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1">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1">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1">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6" authorId="1">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7" authorId="1">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8" authorId="1">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9" authorId="1">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0" authorId="1">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1" authorId="1">
      <text>
        <r>
          <rPr>
            <b/>
            <sz val="12"/>
            <color indexed="81"/>
            <rFont val="Arial"/>
            <family val="2"/>
          </rPr>
          <t>Asignaciones destinadas a la adquisición de madera y sus derivados.</t>
        </r>
        <r>
          <rPr>
            <sz val="12"/>
            <color indexed="81"/>
            <rFont val="Arial"/>
            <family val="2"/>
          </rPr>
          <t xml:space="preserve">
</t>
        </r>
      </text>
    </comment>
    <comment ref="B72" authorId="1">
      <text>
        <r>
          <rPr>
            <b/>
            <sz val="12"/>
            <color indexed="81"/>
            <rFont val="Arial"/>
            <family val="2"/>
          </rPr>
          <t>Asignaciones destinadas a la adquisición de vidrio plano, templado, inastillable y otros vidrios laminados; espejos; envases y artículos de vidrio y fibra de vidrio.</t>
        </r>
      </text>
    </comment>
    <comment ref="B73" authorId="1">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4" authorId="1">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5" authorId="1">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6" authorId="1">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7" authorId="1">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8" authorId="1">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9" authorId="1">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0" authorId="1">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1" authorId="1">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2" authorId="1">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3" authorId="1">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4" authorId="1">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5" authorId="1">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6" authorId="1">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7" authorId="1">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8" authorId="1">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9" authorId="1">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0" authorId="1">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1" authorId="1">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2" authorId="1">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3" authorId="1">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4" authorId="1">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5" authorId="1">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6" authorId="1">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7" authorId="1">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8" authorId="1">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9" authorId="1">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0" authorId="1">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1" authorId="1">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2" authorId="1">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3" authorId="1">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4" authorId="1">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5" authorId="1">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6" authorId="1">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7" authorId="1">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8" authorId="1">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9" authorId="1">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0" authorId="1">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1" authorId="1">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2" authorId="1">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3" authorId="1">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4" authorId="1">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5" authorId="1">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6" authorId="1">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7" authorId="1">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8" authorId="1">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9" authorId="1">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0" authorId="1">
      <text>
        <r>
          <rPr>
            <b/>
            <sz val="12"/>
            <color indexed="81"/>
            <rFont val="Arial"/>
            <family val="2"/>
          </rPr>
          <t>Asignaciones destinadas a cubrir el alquiler de terrenos.</t>
        </r>
      </text>
    </comment>
    <comment ref="B121" authorId="1">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2" authorId="1">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3" authorId="1">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4" authorId="1">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5" authorId="1">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6" authorId="1">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7" authorId="1">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8" authorId="1">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9" authorId="1">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0" authorId="1">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1" authorId="1">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2" authorId="1">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3" authorId="1">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4" authorId="1">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5" authorId="1">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6" authorId="1">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7" authorId="1">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8" authorId="1">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9" authorId="1">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0" authorId="1">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1" authorId="1">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2" authorId="1">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3" authorId="1">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4" authorId="1">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5" authorId="1">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6" authorId="1">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7" authorId="1">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8" authorId="1">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9" authorId="1">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0" authorId="1">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1" authorId="1">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2" authorId="1">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3" authorId="1">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4" authorId="1">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5" authorId="1">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6" authorId="1">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7" authorId="1">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8" authorId="1">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9" authorId="1">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0" authorId="1">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1" authorId="1">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2" authorId="1">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3" authorId="1">
      <text>
        <r>
          <rPr>
            <b/>
            <sz val="12"/>
            <color indexed="81"/>
            <rFont val="Arial"/>
            <family val="2"/>
          </rPr>
          <t>Asignaciones destinadas a cubrir gastos por concepto de revelado o impresión de fotografía.</t>
        </r>
        <r>
          <rPr>
            <sz val="12"/>
            <color indexed="81"/>
            <rFont val="Arial"/>
            <family val="2"/>
          </rPr>
          <t xml:space="preserve">
</t>
        </r>
      </text>
    </comment>
    <comment ref="B164" authorId="1">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5" authorId="1">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6" authorId="1">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7" authorId="1">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8" authorId="1">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9" authorId="1">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0" authorId="1">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1" authorId="1">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2" authorId="1">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1">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1">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5" authorId="1">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6" authorId="1">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7" authorId="1">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8" authorId="1">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9" authorId="1">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0" authorId="1">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1" authorId="1">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2" authorId="1">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3" authorId="1">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4" authorId="1">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5" authorId="1">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6" authorId="1">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7" authorId="1">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8" authorId="1">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9" authorId="1">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0" authorId="1">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1" authorId="1">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2" authorId="1">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3" authorId="1">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4" authorId="1">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5" authorId="1">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6" authorId="1">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7" authorId="1">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8" authorId="1">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9" authorId="1">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0" authorId="1">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1" authorId="1">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2" authorId="1">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3" authorId="1">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4" authorId="1">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5" authorId="1">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6" authorId="1">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7" authorId="1">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8" authorId="1">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9" authorId="1">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0" authorId="1">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1" authorId="1">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2" authorId="1">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3" authorId="1">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4" authorId="1">
      <text>
        <r>
          <rPr>
            <b/>
            <sz val="12"/>
            <color indexed="81"/>
            <rFont val="Arial"/>
            <family val="2"/>
          </rPr>
          <t>Asignaciones destinadas a las empresas para promover la prestación de servicios públicos.</t>
        </r>
        <r>
          <rPr>
            <sz val="12"/>
            <color indexed="81"/>
            <rFont val="Arial"/>
            <family val="2"/>
          </rPr>
          <t xml:space="preserve">
</t>
        </r>
      </text>
    </comment>
    <comment ref="B215" authorId="1">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6" authorId="1">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7" authorId="1">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8" authorId="1">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9" authorId="1">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0" authorId="1">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1" authorId="1">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2" authorId="1">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3" authorId="1">
      <text>
        <r>
          <rPr>
            <b/>
            <sz val="12"/>
            <color indexed="81"/>
            <rFont val="Arial"/>
            <family val="2"/>
          </rPr>
          <t>Asignaciones destinadas para la atención de gastos corrientes de establecimientos de enseñanza.</t>
        </r>
      </text>
    </comment>
    <comment ref="B224" authorId="1">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5" authorId="1">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6" authorId="1">
      <text>
        <r>
          <rPr>
            <b/>
            <sz val="12"/>
            <color indexed="81"/>
            <rFont val="Arial"/>
            <family val="2"/>
          </rPr>
          <t>Asignaciones destinadas a promover el cooperativismo.</t>
        </r>
        <r>
          <rPr>
            <sz val="12"/>
            <color indexed="81"/>
            <rFont val="Arial"/>
            <family val="2"/>
          </rPr>
          <t xml:space="preserve">
</t>
        </r>
      </text>
    </comment>
    <comment ref="B227" authorId="1">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8" authorId="1">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9" authorId="1">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0" authorId="1">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1" authorId="1">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2" authorId="1">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3" authorId="1">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4" authorId="1">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5" authorId="1">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6" authorId="1">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7" authorId="1">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8" authorId="1">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9" authorId="1">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0" authorId="1">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1" authorId="1">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2" authorId="1">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3" authorId="1">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4" authorId="1">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5" authorId="1">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6" authorId="1">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7" authorId="1">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8" authorId="1">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49" authorId="1">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0" authorId="1">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1" authorId="1">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2" authorId="1">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3" authorId="1">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4" authorId="1">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5" authorId="1">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6" authorId="1">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7" authorId="1">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8" authorId="1">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59" authorId="1">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0" authorId="1">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1" authorId="1">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2" authorId="1">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3" authorId="1">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4" authorId="1">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5" authorId="1">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6" authorId="1">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7" authorId="1">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8" authorId="1">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69" authorId="1">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0" authorId="1">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1" authorId="1">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2" authorId="1">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3" authorId="1">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4" authorId="1">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5" authorId="1">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6" authorId="1">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7" authorId="1">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8" authorId="1">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79" authorId="1">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0" authorId="1">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1" authorId="1">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2" authorId="1">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3" authorId="1">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4" authorId="1">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5" authorId="1">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6" authorId="1">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7" authorId="1">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8" authorId="1">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89" authorId="1">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0" authorId="1">
      <text>
        <r>
          <rPr>
            <b/>
            <sz val="12"/>
            <color indexed="81"/>
            <rFont val="Arial"/>
            <family val="2"/>
          </rPr>
          <t>Asignaciones destinadas a la adquisición de ovinos y caprinos.</t>
        </r>
        <r>
          <rPr>
            <sz val="12"/>
            <color indexed="81"/>
            <rFont val="Arial"/>
            <family val="2"/>
          </rPr>
          <t xml:space="preserve">
</t>
        </r>
      </text>
    </comment>
    <comment ref="B291" authorId="1">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2" authorId="1">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3" authorId="1">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4" authorId="1">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5" authorId="1">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6" authorId="1">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7" authorId="1">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8" authorId="1">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299" authorId="1">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0" authorId="1">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1" authorId="1">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2" authorId="1">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3" authorId="1">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4" authorId="1">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5" authorId="1">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6" authorId="1">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7" authorId="1">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8" authorId="1">
      <text>
        <r>
          <rPr>
            <b/>
            <sz val="12"/>
            <color indexed="81"/>
            <rFont val="Arial"/>
            <family val="2"/>
          </rPr>
          <t>Asignaciones destinadas a la adquisición de permisos informáticos e intelectuales.</t>
        </r>
        <r>
          <rPr>
            <sz val="12"/>
            <color indexed="81"/>
            <rFont val="Arial"/>
            <family val="2"/>
          </rPr>
          <t xml:space="preserve">
</t>
        </r>
      </text>
    </comment>
    <comment ref="B309" authorId="1">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0" authorId="1">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1" authorId="1">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2" authorId="1">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3" authorId="1">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4" authorId="1">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5" authorId="1">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6" authorId="1">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7" authorId="1">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8" authorId="1">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19" authorId="1">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0" authorId="1">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1" authorId="1">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2" authorId="1">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3" authorId="1">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4" authorId="1">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5" authorId="1">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6" authorId="1">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7" authorId="1">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8" authorId="1">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9" authorId="1">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0" authorId="1">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1" authorId="1">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2" authorId="1">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3" authorId="1">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4" authorId="1">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5" authorId="1">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6" authorId="1">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7" authorId="1">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8" authorId="1">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39" authorId="1">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0" authorId="1">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1" authorId="1">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2" authorId="1">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3" authorId="1">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4" authorId="1">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5" authorId="1">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6" authorId="1">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7" authorId="1">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8" authorId="1">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49" authorId="1">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0" authorId="1">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1" authorId="1">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2" authorId="1">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1">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1">
      <text>
        <r>
          <rPr>
            <b/>
            <sz val="12"/>
            <color indexed="81"/>
            <rFont val="Arial"/>
            <family val="2"/>
          </rPr>
          <t>Asignaciones destinadas a la concesión de préstamos a entes públicos y al sector privado.</t>
        </r>
        <r>
          <rPr>
            <sz val="12"/>
            <color indexed="81"/>
            <rFont val="Arial"/>
            <family val="2"/>
          </rPr>
          <t xml:space="preserve">
</t>
        </r>
      </text>
    </comment>
    <comment ref="B355" authorId="1">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6" authorId="1">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7" authorId="1">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8" authorId="1">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59" authorId="1">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0" authorId="1">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1" authorId="1">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2" authorId="1">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3" authorId="1">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4" authorId="1">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5" authorId="1">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6" authorId="1">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7" authorId="1">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8" authorId="1">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69" authorId="1">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0" authorId="1">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1" authorId="1">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2" authorId="1">
      <text>
        <r>
          <rPr>
            <b/>
            <sz val="12"/>
            <color indexed="81"/>
            <rFont val="Arial"/>
            <family val="2"/>
          </rPr>
          <t>Asignaciones a fideicomisos de municipios con fines de política económica.</t>
        </r>
        <r>
          <rPr>
            <sz val="12"/>
            <color indexed="81"/>
            <rFont val="Arial"/>
            <family val="2"/>
          </rPr>
          <t xml:space="preserve">
</t>
        </r>
      </text>
    </comment>
    <comment ref="B373" authorId="1">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4" authorId="1">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5" authorId="1">
      <text>
        <r>
          <rPr>
            <b/>
            <sz val="12"/>
            <color indexed="81"/>
            <rFont val="Arial"/>
            <family val="2"/>
          </rPr>
          <t>Asignaciones destinadas a colocaciones a largo plazo en moneda nacional.</t>
        </r>
        <r>
          <rPr>
            <sz val="12"/>
            <color indexed="81"/>
            <rFont val="Arial"/>
            <family val="2"/>
          </rPr>
          <t xml:space="preserve">
</t>
        </r>
      </text>
    </comment>
    <comment ref="B376" authorId="1">
      <text>
        <r>
          <rPr>
            <b/>
            <sz val="12"/>
            <color indexed="81"/>
            <rFont val="Arial"/>
            <family val="2"/>
          </rPr>
          <t>Asignaciones destinadas a colocaciones financieras a largo plazo en moneda extranjera.</t>
        </r>
        <r>
          <rPr>
            <sz val="12"/>
            <color indexed="81"/>
            <rFont val="Arial"/>
            <family val="2"/>
          </rPr>
          <t xml:space="preserve">
</t>
        </r>
      </text>
    </comment>
    <comment ref="B377" authorId="1">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8" authorId="1">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9" authorId="1">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0" authorId="1">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1" authorId="1">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2" authorId="1">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3" authorId="1">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4" authorId="1">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5" authorId="1">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6" authorId="1">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7" authorId="1">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8" authorId="1">
      <text>
        <r>
          <rPr>
            <b/>
            <sz val="12"/>
            <color indexed="81"/>
            <rFont val="Arial"/>
            <family val="2"/>
          </rPr>
          <t xml:space="preserve">Asignaciones destinadas a cubrir los incentivos derivados de convenios de colaboración administrativa  que se celebren con otros órdenes de gobierno.
</t>
        </r>
      </text>
    </comment>
    <comment ref="B389" authorId="1">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0" authorId="1">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1" authorId="1">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2" authorId="1">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3" authorId="1">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4" authorId="1">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5" authorId="1">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6" authorId="1">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7" authorId="1">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8" authorId="1">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399" authorId="1">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0" authorId="1">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1" authorId="1">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2" authorId="1">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3" authorId="1">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4" authorId="1">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5" authorId="1">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6" authorId="1">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7" authorId="1">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8" authorId="1">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09" authorId="1">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0" authorId="1">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1" authorId="1">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2" authorId="1">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3" authorId="1">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4" authorId="1">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5" authorId="1">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6" authorId="1">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7" authorId="1">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8" authorId="1">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19" authorId="1">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0" authorId="1">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1" authorId="1">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2" authorId="1">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3" authorId="1">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4" authorId="1">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5" authorId="1">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6" authorId="1">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7" authorId="1">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8" authorId="1">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29" authorId="1">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0" authorId="1">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9.xml><?xml version="1.0" encoding="utf-8"?>
<comments xmlns="http://schemas.openxmlformats.org/spreadsheetml/2006/main">
  <authors>
    <author>laura.uribe</author>
  </authors>
  <commentList>
    <comment ref="A1" author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sharedStrings.xml><?xml version="1.0" encoding="utf-8"?>
<sst xmlns="http://schemas.openxmlformats.org/spreadsheetml/2006/main" count="3114" uniqueCount="2088">
  <si>
    <t>No.</t>
  </si>
  <si>
    <t>Suma</t>
  </si>
  <si>
    <t>Derechos</t>
  </si>
  <si>
    <t>Contribuciones de mejoras</t>
  </si>
  <si>
    <t>F</t>
  </si>
  <si>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</si>
  <si>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</si>
  <si>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</si>
  <si>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</si>
  <si>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</si>
  <si>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</si>
  <si>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</si>
  <si>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</si>
  <si>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</si>
  <si>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</si>
  <si>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</si>
  <si>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Accesorios</t>
  </si>
  <si>
    <t>Otros Impuestos</t>
  </si>
  <si>
    <t>CUOTAS Y APORTACIONES DE SEGURIDAD SOCIAL</t>
  </si>
  <si>
    <t>CONTRIBUCIONES DE MEJORAS</t>
  </si>
  <si>
    <t>Contribuciones de Mejoras por Obras Públicas</t>
  </si>
  <si>
    <t>DERECHOS.</t>
  </si>
  <si>
    <t>PRODUCTOS</t>
  </si>
  <si>
    <t>Productos de capital</t>
  </si>
  <si>
    <t>APROVECHAMIENTOS</t>
  </si>
  <si>
    <t>Otros aprovechamientos</t>
  </si>
  <si>
    <t>INGRESOS POR VENTA DE BIENES Y SERVICIOS</t>
  </si>
  <si>
    <t>PARTICIPACIONES Y APORTACIONES</t>
  </si>
  <si>
    <t>Participaciones</t>
  </si>
  <si>
    <t>Aportaciones</t>
  </si>
  <si>
    <t>Convenios</t>
  </si>
  <si>
    <t>OTROS INGRESOS Y BENEFICIOS</t>
  </si>
  <si>
    <t>INGRESOS DERIVADOS DE FINANCIAMIENTO</t>
  </si>
  <si>
    <t>TI</t>
  </si>
  <si>
    <t>Descripción</t>
  </si>
  <si>
    <t>%</t>
  </si>
  <si>
    <t>INGRESOS DE GESTIÓN</t>
  </si>
  <si>
    <t>PARTICIPACIONES, APORTACIONES, TRANSFERENCIAS, ASIGNACIONES, SUBSIDIOS y OTRAS AYUDAS</t>
  </si>
  <si>
    <t>OTROS INGRESOS</t>
  </si>
  <si>
    <t>FF</t>
  </si>
  <si>
    <t>FINANCIAMIENTOS INTERNOS</t>
  </si>
  <si>
    <t>INGRESOS PROPIOS</t>
  </si>
  <si>
    <t>RECURSOS FEDERALES</t>
  </si>
  <si>
    <t>RECURSOS ESTATALES</t>
  </si>
  <si>
    <t>OTROS RECURSOS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</si>
  <si>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</si>
  <si>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</si>
  <si>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</si>
  <si>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</si>
  <si>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</si>
  <si>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</si>
  <si>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</si>
  <si>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</si>
  <si>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</si>
  <si>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</si>
  <si>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</si>
  <si>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Alimentos y Autensilios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</si>
  <si>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</si>
  <si>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</si>
  <si>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</si>
  <si>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</si>
  <si>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</si>
  <si>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</si>
  <si>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</si>
  <si>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</si>
  <si>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</si>
  <si>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</si>
  <si>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</si>
  <si>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</si>
  <si>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</si>
  <si>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</si>
  <si>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</si>
  <si>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</si>
  <si>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</si>
  <si>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</si>
  <si>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</si>
  <si>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</si>
  <si>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</si>
  <si>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</si>
  <si>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</si>
  <si>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</si>
  <si>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</si>
  <si>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</si>
  <si>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</si>
  <si>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</si>
  <si>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</si>
  <si>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</si>
  <si>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</si>
  <si>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</si>
  <si>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</si>
  <si>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</si>
  <si>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</si>
  <si>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</si>
  <si>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</si>
  <si>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</si>
  <si>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</si>
  <si>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</si>
  <si>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</si>
  <si>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</si>
  <si>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</si>
  <si>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</si>
  <si>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</si>
  <si>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</si>
  <si>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</si>
  <si>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</si>
  <si>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</si>
  <si>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</si>
  <si>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</si>
  <si>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</si>
  <si>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</si>
  <si>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</si>
  <si>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</si>
  <si>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</si>
  <si>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</si>
  <si>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</si>
  <si>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</si>
  <si>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</si>
  <si>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</si>
  <si>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</si>
  <si>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IMPUESTOS SOBRE LOS INGRESOS</t>
  </si>
  <si>
    <t>Impuestos sobre espectáculos públicos</t>
  </si>
  <si>
    <t>Función de circo y espectáculos de carpa</t>
  </si>
  <si>
    <t>Conciertos, presentación de artistas, conciertos, audiciones musicales, funciones de box, lucha libre, futbol, básquetbol, beisbol y otros espectáculos deportivos.</t>
  </si>
  <si>
    <t>Peleas de gallos, palenques, carreras de caballos y similares</t>
  </si>
  <si>
    <t>Eventos y espectáculos deportivos</t>
  </si>
  <si>
    <t>Espectáculos culturales, teatrales, ballet, ópera y taurinos</t>
  </si>
  <si>
    <t>Espectáculos taurinos y ecuestres</t>
  </si>
  <si>
    <t>Otros espectáculos públicos</t>
  </si>
  <si>
    <t>IMPUESTOS SOBRE EL PATRIMONIO</t>
  </si>
  <si>
    <t>Impuesto predial</t>
  </si>
  <si>
    <t>Predios rústicos</t>
  </si>
  <si>
    <t>Predios urbanos</t>
  </si>
  <si>
    <t>Impuesto sobre transmisiones patrimoniales</t>
  </si>
  <si>
    <t>Adquisición de departamentos, viviendas y casas para habitación</t>
  </si>
  <si>
    <t>Regularización de terrenos</t>
  </si>
  <si>
    <t>Impuestos sobre negocios jurídicos</t>
  </si>
  <si>
    <t>Construcción de inmuebles</t>
  </si>
  <si>
    <t>Reconstrucción de inmuebles</t>
  </si>
  <si>
    <t>Ampliación de inmuebles</t>
  </si>
  <si>
    <t>IMPUESTO SOBRE LA PRODUCCIÓN, EL CONSUMO Y LAS TRANSACCIONES</t>
  </si>
  <si>
    <t>IMPUESTOS AL COMERCIO EXTERIOR</t>
  </si>
  <si>
    <t>IMPUESTOS SOBRE NÓMINAS Y ASIMILABLES</t>
  </si>
  <si>
    <t>IMPUESTOS ECOLÓGICOS</t>
  </si>
  <si>
    <t>ACCESORIOS DE LOS IMPUESTOS</t>
  </si>
  <si>
    <t>Recargos</t>
  </si>
  <si>
    <t>Falta de pago</t>
  </si>
  <si>
    <t>Multas</t>
  </si>
  <si>
    <t>Infracciones</t>
  </si>
  <si>
    <t>Intereses</t>
  </si>
  <si>
    <t>Plazo de créditos fiscales</t>
  </si>
  <si>
    <t>Gastos de ejecución y de embargo</t>
  </si>
  <si>
    <t>Gastos de notificación</t>
  </si>
  <si>
    <t>Gastos de embargo</t>
  </si>
  <si>
    <t>Otros gastos del procedimiento</t>
  </si>
  <si>
    <t>Otros no especificados</t>
  </si>
  <si>
    <t>Otros  accesorios</t>
  </si>
  <si>
    <t>OTROS IMPUESTOS</t>
  </si>
  <si>
    <t>Impuestos extraordinarios</t>
  </si>
  <si>
    <t>APORTACIONES PARA FONDOS DE VIVIENDA</t>
  </si>
  <si>
    <t xml:space="preserve">CUOTAS PARA EL SEGURO SOCIAL </t>
  </si>
  <si>
    <t>CUOTAS DE AHORRO PARA EL RETIRO</t>
  </si>
  <si>
    <t>OTRAS CUOTAS Y APORTACIONES PARA LA SEGURIDAD SOCIAL</t>
  </si>
  <si>
    <t>ACCESORIOS</t>
  </si>
  <si>
    <t>CONTRIBUCIÓN DE MEJORAS POR OBRAS PÚBLICAS</t>
  </si>
  <si>
    <t>Contribuciones de mejoras por obras públicas</t>
  </si>
  <si>
    <t>DERECHOS</t>
  </si>
  <si>
    <t>DERECHOS POR EL USO, GOCE, APROVECHAMIENTO O EXPLOTACIÓN DE BIENES DE DOMINIO PÚBLICO</t>
  </si>
  <si>
    <t>Uso del piso</t>
  </si>
  <si>
    <t>Estacionamientos exclusivos</t>
  </si>
  <si>
    <t>Puestos permanentes y eventuales</t>
  </si>
  <si>
    <t>Actividades comerciales e industriales</t>
  </si>
  <si>
    <t>Espectáculos y diversiones públicas</t>
  </si>
  <si>
    <t>Otros fines o actividades no previstas</t>
  </si>
  <si>
    <t>Estacionamientos</t>
  </si>
  <si>
    <t>Concesión de estacionamientos</t>
  </si>
  <si>
    <t>De los Cementerios de dominio público</t>
  </si>
  <si>
    <t>Lotes uso perpetuidad y temporal</t>
  </si>
  <si>
    <t>Mantenimiento</t>
  </si>
  <si>
    <t>Venta de gavetas a perpetuidad</t>
  </si>
  <si>
    <t>Otros</t>
  </si>
  <si>
    <t>Uso, goce, aprovechamiento o explotación de otros bienes de dominio público</t>
  </si>
  <si>
    <t>Arrendamiento o concesión de locales en mercados</t>
  </si>
  <si>
    <t xml:space="preserve">Arrendamiento o concesión de kioscos en plazas y jardines </t>
  </si>
  <si>
    <t>Arrendamiento o concesión de escusados y baños</t>
  </si>
  <si>
    <t>Arrendamiento de inmuebles para anuncios</t>
  </si>
  <si>
    <t>Otros arrendamientos o concesiones de bienes</t>
  </si>
  <si>
    <t>DERECHOS A LOS HIDROCARBUROS</t>
  </si>
  <si>
    <t>DERECHOS POR PRESTACIÓN DE SERVICIOS</t>
  </si>
  <si>
    <t>Licencias y permisos de giros</t>
  </si>
  <si>
    <t>Licencias, permisos o autorización de giros con venta de bebidas alcohólicas</t>
  </si>
  <si>
    <t>Licencias, permisos o autorización de giros con servicios de bebidas alcohólicas</t>
  </si>
  <si>
    <t>Licencias, permisos o autorización de otros conceptos distintos a los anteriores giros con bebidas alcohólicas</t>
  </si>
  <si>
    <t>Permiso para el funcionamiento de horario extraordinario</t>
  </si>
  <si>
    <t>Licencias y permisos para anuncios</t>
  </si>
  <si>
    <t>Licencias y permisos de anuncios permanentes</t>
  </si>
  <si>
    <t>Licencias y permisos de anuncios eventuales</t>
  </si>
  <si>
    <t>Licencias y permisos de anunció distintos a los anteriores</t>
  </si>
  <si>
    <t>Licencias de construcción, reconstrucción, reparación o demolición de obras</t>
  </si>
  <si>
    <t>Licencias de construcción</t>
  </si>
  <si>
    <t>Licencias para demolición</t>
  </si>
  <si>
    <t>Licencias para remodelación</t>
  </si>
  <si>
    <t>Licencias para reconstrucción, reestructuración o adaptación</t>
  </si>
  <si>
    <t>Licencias para ocupación provisional en la vía pública</t>
  </si>
  <si>
    <t>Licencias para movimientos de tierras</t>
  </si>
  <si>
    <t>Licencias similares no previstas en las anteriores</t>
  </si>
  <si>
    <t>Alineamiento, designación de número oficial e inspección</t>
  </si>
  <si>
    <t>Alineamiento</t>
  </si>
  <si>
    <t>Designación de número oficial</t>
  </si>
  <si>
    <t>Inspección de valor sobre inmuebles</t>
  </si>
  <si>
    <t>Otros servicios similares</t>
  </si>
  <si>
    <t>Licencias de cambio de régimen de propiedad y urbanización</t>
  </si>
  <si>
    <t>Licencia de cambio de régimen de propiedad</t>
  </si>
  <si>
    <t>Licencia de urbanización</t>
  </si>
  <si>
    <t>Peritaje, dictamen e inspección de carácter extraordinario</t>
  </si>
  <si>
    <t>Medición de terrenos</t>
  </si>
  <si>
    <t>Autorización para romper pavimento, banquetas o machuelos</t>
  </si>
  <si>
    <t>Autorización para construcciones de infraestructura en la vía pública</t>
  </si>
  <si>
    <t>Servicios de sanidad</t>
  </si>
  <si>
    <t>Inhumaciones y reinhumaciones</t>
  </si>
  <si>
    <t>Exhumaciones</t>
  </si>
  <si>
    <t>Servicio de cremación</t>
  </si>
  <si>
    <t>Traslado de cadáveres fuera del municipio</t>
  </si>
  <si>
    <t>Servicio de limpieza, recolección, traslado, tratamiento y disposición final de residuos</t>
  </si>
  <si>
    <t>Recolección y traslado de basura, desechos o desperdicios no peligrosos</t>
  </si>
  <si>
    <t>Recolección y traslado de basura, desechos o desperdicios peligrosos</t>
  </si>
  <si>
    <t>Limpieza de lotes baldíos, jardines, prados, banquetas y similares</t>
  </si>
  <si>
    <t>Servicio exclusivo de camiones de aseo</t>
  </si>
  <si>
    <t>Por utilizar tiraderos y rellenos sanitarios del municipio</t>
  </si>
  <si>
    <t>Servicio doméstico</t>
  </si>
  <si>
    <t>Servicio no doméstico</t>
  </si>
  <si>
    <t>Predios baldíos</t>
  </si>
  <si>
    <t>Servicios en localidades</t>
  </si>
  <si>
    <t>20% para el saneamiento de las aguas residuales</t>
  </si>
  <si>
    <t>2% o 3% para la infraestructura básica existente</t>
  </si>
  <si>
    <t>Aprovechamiento de la infraestructura básica existente</t>
  </si>
  <si>
    <t>Conexión o reconexión al servicio</t>
  </si>
  <si>
    <t>Rastro</t>
  </si>
  <si>
    <t>Autorización de matanza</t>
  </si>
  <si>
    <t>Autorización de salida de animales del rastro para envíos fuera del municipio</t>
  </si>
  <si>
    <t>Autorización de la introducción de ganado al rastro en horas extraordinarias</t>
  </si>
  <si>
    <t>Sello de inspección sanitaria</t>
  </si>
  <si>
    <t>Acarreo de carnes en camiones del municipio</t>
  </si>
  <si>
    <t>Servicios de matanza en el rastro municipal</t>
  </si>
  <si>
    <t>Venta de productos obtenidos en el rastro</t>
  </si>
  <si>
    <t>Otros servicios prestados por el rastro municipal</t>
  </si>
  <si>
    <t>Registro civil</t>
  </si>
  <si>
    <t xml:space="preserve">Servicios en oficina fuera del horario </t>
  </si>
  <si>
    <t>Servicios a domicilio</t>
  </si>
  <si>
    <t>Anotaciones e inserciones en actas</t>
  </si>
  <si>
    <t>Certificaciones</t>
  </si>
  <si>
    <t>Expedición de certificados, certificaciones, constancias o copias certificadas</t>
  </si>
  <si>
    <t>Extractos de actas</t>
  </si>
  <si>
    <t>Dictámenes de trazo, uso y destino</t>
  </si>
  <si>
    <t>Servicios de catastro</t>
  </si>
  <si>
    <t>Copias de planos</t>
  </si>
  <si>
    <t>Certificaciones catastrales</t>
  </si>
  <si>
    <t>Informes catastrales</t>
  </si>
  <si>
    <t>Deslindes catastrales</t>
  </si>
  <si>
    <t>Dictámenes catastrales</t>
  </si>
  <si>
    <t>Revisión y autorización de avalúos</t>
  </si>
  <si>
    <t>OTROS DERECHOS</t>
  </si>
  <si>
    <t>Derechos no especificados</t>
  </si>
  <si>
    <t>Servicios prestados en horas hábiles</t>
  </si>
  <si>
    <t>Servicios prestados en horas inhábiles</t>
  </si>
  <si>
    <t>Solicitudes de información</t>
  </si>
  <si>
    <t>Servicios médicos</t>
  </si>
  <si>
    <t>Otros servicios no especificados</t>
  </si>
  <si>
    <t>ACCESORIOS DE LOS DERECHOS</t>
  </si>
  <si>
    <t>PRODUCTOS DE TIPO CORRIENTE</t>
  </si>
  <si>
    <t>Uso, goce, aprovechamiento o explotación de  bienes de dominio privado</t>
  </si>
  <si>
    <t>Cementerios de dominio privado</t>
  </si>
  <si>
    <t>Productos diversos</t>
  </si>
  <si>
    <t>Formas y ediciones impresas</t>
  </si>
  <si>
    <t>Calcomanías, credenciales, placas, escudos y otros medios de identificación</t>
  </si>
  <si>
    <t>Depósito de vehículos</t>
  </si>
  <si>
    <t>Explotación de bienes municipales de dominio privado</t>
  </si>
  <si>
    <t>Productos o utilidades de talleres y centros de trabajo</t>
  </si>
  <si>
    <t>Venta de esquilmos, productos de aparcería, desechos y basuras</t>
  </si>
  <si>
    <t>Venta de productos procedentes de viveros y jardines</t>
  </si>
  <si>
    <t>Por proporcionar información en documentos o elementos técnicos</t>
  </si>
  <si>
    <t>Otros productos no especificados</t>
  </si>
  <si>
    <t>PRODUCTOS DE CAPITAL</t>
  </si>
  <si>
    <t>ACCESORIOS DE LOS PRODUCTOS</t>
  </si>
  <si>
    <t>APROVECHAMIENTOS DE TIPO CORRIENTE</t>
  </si>
  <si>
    <t>Incentivos derivados de la colaboración fiscal</t>
  </si>
  <si>
    <t>Incentivos de colaboración</t>
  </si>
  <si>
    <t>Indemnizaciones</t>
  </si>
  <si>
    <t>Reintegros</t>
  </si>
  <si>
    <t>Aprovechamiento provenientes de obras públicas</t>
  </si>
  <si>
    <t>Aprovechamientos provenientes de obras públicas</t>
  </si>
  <si>
    <t>Aprovechamiento por participaciones derivadas de la aplicación de leyes</t>
  </si>
  <si>
    <t>Aprovechamientos por aportaciones y cooperaciones</t>
  </si>
  <si>
    <t>APROVECHAMIENTOS DE CAPITAL</t>
  </si>
  <si>
    <t>OTROS APORVECHAMIENTOS</t>
  </si>
  <si>
    <t>Otros  aprovechamientos</t>
  </si>
  <si>
    <t>ACCESORIOS DE LOS APORVECHAMIENTOS</t>
  </si>
  <si>
    <t>INGRESOS POR VENTAS DE BIENES Y SERVICIOS</t>
  </si>
  <si>
    <t>INGRESOS POR VENTAS DE MERCANCÍAS</t>
  </si>
  <si>
    <t>INGRESOS POR VENTAS DE BIENES Y SERVICIOS PRODUCIDOS EN ESTABLECIMIENTO DEL GOBIERNO</t>
  </si>
  <si>
    <t>Producidos en establecimientos del gobierno</t>
  </si>
  <si>
    <t>INGRESOS POR VENTA DE BIENES Y SERVICIOS DE ORGANISMOS DESCENTRALIZADOS</t>
  </si>
  <si>
    <t>INGRESOS DE OPERACIÓN DE ENTIDADES PARAESTATALES EMPRESARIALES (NO FINANCIERAS)</t>
  </si>
  <si>
    <t>Producido por  entidades paraestatales empresiariales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</si>
  <si>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</si>
  <si>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</si>
  <si>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Contribuciones de mejoras, derechos, productos y aprovechamientos no comprendidos en las fracciones de la ley de ingreso causada en ejercicios fiscales anteriores pendientes de liquidación o pago</t>
  </si>
  <si>
    <t>PARTICIPACIONES</t>
  </si>
  <si>
    <t>Federales</t>
  </si>
  <si>
    <t>Estatales</t>
  </si>
  <si>
    <t>APORTACIONES</t>
  </si>
  <si>
    <t>Aportaciones federales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</si>
  <si>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</si>
  <si>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</si>
  <si>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</si>
  <si>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</si>
  <si>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</si>
  <si>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Derivados del Gobierno Federal</t>
  </si>
  <si>
    <t>Derivados del Gobierno Estatal</t>
  </si>
  <si>
    <t>TRANSFERENCIAS, ASIGNACIONES, SUBSIDIOS Y  OTRAS AYUDAS</t>
  </si>
  <si>
    <t>TRANSFERENCIAS INTERNAS Y ASIGNACIONES AL SECTOR PÚBLICO</t>
  </si>
  <si>
    <t>Transferencias internas y asignaciones al sector público</t>
  </si>
  <si>
    <t>TRANSFERENCIAS AL RESTO DEL SECTOR PÚBLICO</t>
  </si>
  <si>
    <t>SUBSIDIOS Y SUBVENCIONES</t>
  </si>
  <si>
    <t>Subsidio</t>
  </si>
  <si>
    <t>Subvenciones</t>
  </si>
  <si>
    <t>AYUDAS SOCIALES</t>
  </si>
  <si>
    <t>Efectivo</t>
  </si>
  <si>
    <t>Especie</t>
  </si>
  <si>
    <t>PENSIONES Y JUBILACIONES</t>
  </si>
  <si>
    <t>TRANSFERENCIAS A FIDEICOMISOS, MANDATOS Y ANÁLOGOS</t>
  </si>
  <si>
    <t>Transferencias</t>
  </si>
  <si>
    <t>Fideicomisos</t>
  </si>
  <si>
    <t>Mandatos</t>
  </si>
  <si>
    <t xml:space="preserve">OTROS INGRESOS Y BENEFICIOS </t>
  </si>
  <si>
    <t>Ingresos financieros</t>
  </si>
  <si>
    <t>Otros ingresos financieros</t>
  </si>
  <si>
    <t>Diferencias por tipo de cambio a Favor en Efectivo y Equivalentes</t>
  </si>
  <si>
    <t>Otros ingresos y beneficios varios</t>
  </si>
  <si>
    <t>ENDEUDAMIENTO INTERNO</t>
  </si>
  <si>
    <t>Financiamientos</t>
  </si>
  <si>
    <t>Banca oficial</t>
  </si>
  <si>
    <t>Banca comercial</t>
  </si>
  <si>
    <t>Otros financiamientos no especificados</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</si>
  <si>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</si>
  <si>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</si>
  <si>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</si>
  <si>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</si>
  <si>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</si>
  <si>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</si>
  <si>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</si>
  <si>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</si>
  <si>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</si>
  <si>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</si>
  <si>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</si>
  <si>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</si>
  <si>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</si>
  <si>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</si>
  <si>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</si>
  <si>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</si>
  <si>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</si>
  <si>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</si>
  <si>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</si>
  <si>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</si>
  <si>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</si>
  <si>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</si>
  <si>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</si>
  <si>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</si>
  <si>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</si>
  <si>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</si>
  <si>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</si>
  <si>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</si>
  <si>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</si>
  <si>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</si>
  <si>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</si>
  <si>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</si>
  <si>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</si>
  <si>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</si>
  <si>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</si>
  <si>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</si>
  <si>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</si>
  <si>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</si>
  <si>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</si>
  <si>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</si>
  <si>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</si>
  <si>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</si>
  <si>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</si>
  <si>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</si>
  <si>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</si>
  <si>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</si>
  <si>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</si>
  <si>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</si>
  <si>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</si>
  <si>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</si>
  <si>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</si>
  <si>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</si>
  <si>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</si>
  <si>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</si>
  <si>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</si>
  <si>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</si>
  <si>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</si>
  <si>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</si>
  <si>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</si>
  <si>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</si>
  <si>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</si>
  <si>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</si>
  <si>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</si>
  <si>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</si>
  <si>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</si>
  <si>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</si>
  <si>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</si>
  <si>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</si>
  <si>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</si>
  <si>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</si>
  <si>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</si>
  <si>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</si>
  <si>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</si>
  <si>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</si>
  <si>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</si>
  <si>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</si>
  <si>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</si>
  <si>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</si>
  <si>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</si>
  <si>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</si>
  <si>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</si>
  <si>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</si>
  <si>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</si>
  <si>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</si>
  <si>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</si>
  <si>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</si>
  <si>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</si>
  <si>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</si>
  <si>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</si>
  <si>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</si>
  <si>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</si>
  <si>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</si>
  <si>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</si>
  <si>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</si>
  <si>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</si>
  <si>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</si>
  <si>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</si>
  <si>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</si>
  <si>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</si>
  <si>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</si>
  <si>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</si>
  <si>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</si>
  <si>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</si>
  <si>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</si>
  <si>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</si>
  <si>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</si>
  <si>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</si>
  <si>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</si>
  <si>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</si>
  <si>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</si>
  <si>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</si>
  <si>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</si>
  <si>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</si>
  <si>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</si>
  <si>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</si>
  <si>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</si>
  <si>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</si>
  <si>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</si>
  <si>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</si>
  <si>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</si>
  <si>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</si>
  <si>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</si>
  <si>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</si>
  <si>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</si>
  <si>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</si>
  <si>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</si>
  <si>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</si>
  <si>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</si>
  <si>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</si>
  <si>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</si>
  <si>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</si>
  <si>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</si>
  <si>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</si>
  <si>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</si>
  <si>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</si>
  <si>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</si>
  <si>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</si>
  <si>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</si>
  <si>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</si>
  <si>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</si>
  <si>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</si>
  <si>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</si>
  <si>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</si>
  <si>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</si>
  <si>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</si>
  <si>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</si>
  <si>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</si>
  <si>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</si>
  <si>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</si>
  <si>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</si>
  <si>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</si>
  <si>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</si>
  <si>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</si>
  <si>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</si>
  <si>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</si>
  <si>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</si>
  <si>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</si>
  <si>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</si>
  <si>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</si>
  <si>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</si>
  <si>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</si>
  <si>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</si>
  <si>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</si>
  <si>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</si>
  <si>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</si>
  <si>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</si>
  <si>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</si>
  <si>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</si>
  <si>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</si>
  <si>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</si>
  <si>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</si>
  <si>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</si>
  <si>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</si>
  <si>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</si>
  <si>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</si>
  <si>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</si>
  <si>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</si>
  <si>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</si>
  <si>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</si>
  <si>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</si>
  <si>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</si>
  <si>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</si>
  <si>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</si>
  <si>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</si>
  <si>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</si>
  <si>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</si>
  <si>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</si>
  <si>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</si>
  <si>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</si>
  <si>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</si>
  <si>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</si>
  <si>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</si>
  <si>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</si>
  <si>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</si>
  <si>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</si>
  <si>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</si>
  <si>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</si>
  <si>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</si>
  <si>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</si>
  <si>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</si>
  <si>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</si>
  <si>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</si>
  <si>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</si>
  <si>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</si>
  <si>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</si>
  <si>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</si>
  <si>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</si>
  <si>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</si>
  <si>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</si>
  <si>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</si>
  <si>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</si>
  <si>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</si>
  <si>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</si>
  <si>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</si>
  <si>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</si>
  <si>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</si>
  <si>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</si>
  <si>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</si>
  <si>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</si>
  <si>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</si>
  <si>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</si>
  <si>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</si>
  <si>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</si>
  <si>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</si>
  <si>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</si>
  <si>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</si>
  <si>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</si>
  <si>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</si>
  <si>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</si>
  <si>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</si>
  <si>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</si>
  <si>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</si>
  <si>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</si>
  <si>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</si>
  <si>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</si>
  <si>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</si>
  <si>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</si>
  <si>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</si>
  <si>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</si>
  <si>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</si>
  <si>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</si>
  <si>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</si>
  <si>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</si>
  <si>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</si>
  <si>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</si>
  <si>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</si>
  <si>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</si>
  <si>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</si>
  <si>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</si>
  <si>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</si>
  <si>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</si>
  <si>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</si>
  <si>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</si>
  <si>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</si>
  <si>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</si>
  <si>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</si>
  <si>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</si>
  <si>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</si>
  <si>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</si>
  <si>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</si>
  <si>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</si>
  <si>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</si>
  <si>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</si>
  <si>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</si>
  <si>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</si>
  <si>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</si>
  <si>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</si>
  <si>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</si>
  <si>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</si>
  <si>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</si>
  <si>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</si>
  <si>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</si>
  <si>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</si>
  <si>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</si>
  <si>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</si>
  <si>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</si>
  <si>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</si>
  <si>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</si>
  <si>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</si>
  <si>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</si>
  <si>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</si>
  <si>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</si>
  <si>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</si>
  <si>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</si>
  <si>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</si>
  <si>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</si>
  <si>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</si>
  <si>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</si>
  <si>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</si>
  <si>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</si>
  <si>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</si>
  <si>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</si>
  <si>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</si>
  <si>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</si>
  <si>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</si>
  <si>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</si>
  <si>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</si>
  <si>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</si>
  <si>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</si>
  <si>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</si>
  <si>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</si>
  <si>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</si>
  <si>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</si>
  <si>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</si>
  <si>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</si>
  <si>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</si>
  <si>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</si>
  <si>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</si>
  <si>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</si>
  <si>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</si>
  <si>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</si>
  <si>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</si>
  <si>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</si>
  <si>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</si>
  <si>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</si>
  <si>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</si>
  <si>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</si>
  <si>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</si>
  <si>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</si>
  <si>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</si>
  <si>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</si>
  <si>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</si>
  <si>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</si>
  <si>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</si>
  <si>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</si>
  <si>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</si>
  <si>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</si>
  <si>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</si>
  <si>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</si>
  <si>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</si>
  <si>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</si>
  <si>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</si>
  <si>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</si>
  <si>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</si>
  <si>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</si>
  <si>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</si>
  <si>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</si>
  <si>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</si>
  <si>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</si>
  <si>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</si>
  <si>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</si>
  <si>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</si>
  <si>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</si>
  <si>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</si>
  <si>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</si>
  <si>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</si>
  <si>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</si>
  <si>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</si>
  <si>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</si>
  <si>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</si>
  <si>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</si>
  <si>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</si>
  <si>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</si>
  <si>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</si>
  <si>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</si>
  <si>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</si>
  <si>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</si>
  <si>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</si>
  <si>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</si>
  <si>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</si>
  <si>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</si>
  <si>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</si>
  <si>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</si>
  <si>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</si>
  <si>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</si>
  <si>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</si>
  <si>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</si>
  <si>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</si>
  <si>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</si>
  <si>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</si>
  <si>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</si>
  <si>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</si>
  <si>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</si>
  <si>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</si>
  <si>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</si>
  <si>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</si>
  <si>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</si>
  <si>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</si>
  <si>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</si>
  <si>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</si>
  <si>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</si>
  <si>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</si>
  <si>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</si>
  <si>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</si>
  <si>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</si>
  <si>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</si>
  <si>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</si>
  <si>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</si>
  <si>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</si>
  <si>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</si>
  <si>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</si>
  <si>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</si>
  <si>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</si>
  <si>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</si>
  <si>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</si>
  <si>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</si>
  <si>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</si>
  <si>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</si>
  <si>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</si>
  <si>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</si>
  <si>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</si>
  <si>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</si>
  <si>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</si>
  <si>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</si>
  <si>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</si>
  <si>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</si>
  <si>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</si>
  <si>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</si>
  <si>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</si>
  <si>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</si>
  <si>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</si>
  <si>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</si>
  <si>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 xml:space="preserve">RECURSOS FEDERALES </t>
  </si>
  <si>
    <t>OTROS</t>
  </si>
  <si>
    <t>TOTAL ANUAL</t>
  </si>
  <si>
    <t>PARTICIPACIONES FEDERALES</t>
  </si>
  <si>
    <t>CA</t>
  </si>
  <si>
    <t>UA</t>
  </si>
  <si>
    <t>Nombre de la unidad responsable</t>
  </si>
  <si>
    <t>3.0.0.0.0.</t>
  </si>
  <si>
    <t>SECTOR PUBLICO MUNICIPAL</t>
  </si>
  <si>
    <t>3.1.1.0.0.</t>
  </si>
  <si>
    <t>GOBIERNO GENERAL MUNICIPAL</t>
  </si>
  <si>
    <t>3.1.1.1.0.</t>
  </si>
  <si>
    <t>Gobierno Municipal</t>
  </si>
  <si>
    <t>3.1.1.1.1.</t>
  </si>
  <si>
    <t>Órgano Ejecutivo Municipal (Ayuntamiento)</t>
  </si>
  <si>
    <t>FN</t>
  </si>
  <si>
    <t>SF</t>
  </si>
  <si>
    <t>Definición</t>
  </si>
  <si>
    <t>Columna1</t>
  </si>
  <si>
    <t>Columna2</t>
  </si>
  <si>
    <t>Columna3</t>
  </si>
  <si>
    <t>Columna4</t>
  </si>
  <si>
    <t>Columna5</t>
  </si>
  <si>
    <t>Columna6</t>
  </si>
  <si>
    <t>Columna7</t>
  </si>
  <si>
    <t>Columna8</t>
  </si>
  <si>
    <t>Columna9</t>
  </si>
  <si>
    <t>Columna10</t>
  </si>
  <si>
    <t>Columna11</t>
  </si>
  <si>
    <t>Columna12</t>
  </si>
  <si>
    <t>Columna13</t>
  </si>
  <si>
    <t>Columna14</t>
  </si>
  <si>
    <t>Columna15</t>
  </si>
  <si>
    <t>Columna16</t>
  </si>
  <si>
    <t>Columna17</t>
  </si>
  <si>
    <t>Columna18</t>
  </si>
  <si>
    <t>Columna19</t>
  </si>
  <si>
    <t>Columna20</t>
  </si>
  <si>
    <t>Columna21</t>
  </si>
  <si>
    <t>Columna22</t>
  </si>
  <si>
    <t>Columna23</t>
  </si>
  <si>
    <t>Columna24</t>
  </si>
  <si>
    <t>Columna25</t>
  </si>
  <si>
    <t>Columna26</t>
  </si>
  <si>
    <t>Columna27</t>
  </si>
  <si>
    <t>Columna28</t>
  </si>
  <si>
    <t>Columna29</t>
  </si>
  <si>
    <t>Columna30</t>
  </si>
  <si>
    <t>Columna31</t>
  </si>
  <si>
    <t>Columna32</t>
  </si>
  <si>
    <t>Columna33</t>
  </si>
  <si>
    <t>Columna34</t>
  </si>
  <si>
    <t>Columna35</t>
  </si>
  <si>
    <t>Columna36</t>
  </si>
  <si>
    <t>Columna37</t>
  </si>
  <si>
    <t>Columna38</t>
  </si>
  <si>
    <t>Columna39</t>
  </si>
  <si>
    <t>Columna40</t>
  </si>
  <si>
    <t>Columna41</t>
  </si>
  <si>
    <t>Columna42</t>
  </si>
  <si>
    <t>Columna43</t>
  </si>
  <si>
    <t>Columna44</t>
  </si>
  <si>
    <t>Columna45</t>
  </si>
  <si>
    <t>Columna46</t>
  </si>
  <si>
    <t>Columna47</t>
  </si>
  <si>
    <t>Columna48</t>
  </si>
  <si>
    <t>Columna49</t>
  </si>
  <si>
    <t>Columna50</t>
  </si>
  <si>
    <t>Columna51</t>
  </si>
  <si>
    <t>Columna52</t>
  </si>
  <si>
    <t>Columna53</t>
  </si>
  <si>
    <t>Columna54</t>
  </si>
  <si>
    <t>Columna55</t>
  </si>
  <si>
    <t>Columna56</t>
  </si>
  <si>
    <t>Columna57</t>
  </si>
  <si>
    <t>Columna58</t>
  </si>
  <si>
    <t>Columna59</t>
  </si>
  <si>
    <t>Columna60</t>
  </si>
  <si>
    <t>Columna61</t>
  </si>
  <si>
    <t>Columna62</t>
  </si>
  <si>
    <t>Columna63</t>
  </si>
  <si>
    <t>Columna64</t>
  </si>
  <si>
    <t>Columna65</t>
  </si>
  <si>
    <t>Columna66</t>
  </si>
  <si>
    <t>Columna67</t>
  </si>
  <si>
    <t>Columna68</t>
  </si>
  <si>
    <t>Columna69</t>
  </si>
  <si>
    <t>Columna70</t>
  </si>
  <si>
    <t>Columna71</t>
  </si>
  <si>
    <t>Columna72</t>
  </si>
  <si>
    <t>Columna73</t>
  </si>
  <si>
    <t>Columna74</t>
  </si>
  <si>
    <t>Columna75</t>
  </si>
  <si>
    <t>Columna76</t>
  </si>
  <si>
    <t>Columna77</t>
  </si>
  <si>
    <t>Columna78</t>
  </si>
  <si>
    <t>Columna79</t>
  </si>
  <si>
    <t>Columna80</t>
  </si>
  <si>
    <t>Columna81</t>
  </si>
  <si>
    <t>Columna82</t>
  </si>
  <si>
    <t>Columna83</t>
  </si>
  <si>
    <t>Columna84</t>
  </si>
  <si>
    <t>Columna85</t>
  </si>
  <si>
    <t>Columna86</t>
  </si>
  <si>
    <t>Columna87</t>
  </si>
  <si>
    <t>Columna88</t>
  </si>
  <si>
    <t>Columna89</t>
  </si>
  <si>
    <t>Columna90</t>
  </si>
  <si>
    <t>Columna91</t>
  </si>
  <si>
    <t>Columna92</t>
  </si>
  <si>
    <t>Columna93</t>
  </si>
  <si>
    <t>Columna94</t>
  </si>
  <si>
    <t>Columna95</t>
  </si>
  <si>
    <t>Columna96</t>
  </si>
  <si>
    <t>Columna97</t>
  </si>
  <si>
    <t>Columna98</t>
  </si>
  <si>
    <t>Columna99</t>
  </si>
  <si>
    <t>Columna100</t>
  </si>
  <si>
    <t>Columna101</t>
  </si>
  <si>
    <t>Columna102</t>
  </si>
  <si>
    <t>Columna103</t>
  </si>
  <si>
    <t>Columna104</t>
  </si>
  <si>
    <t>Columna105</t>
  </si>
  <si>
    <t>Columna106</t>
  </si>
  <si>
    <t>Columna107</t>
  </si>
  <si>
    <t>Columna108</t>
  </si>
  <si>
    <t>Columna109</t>
  </si>
  <si>
    <t>Columna110</t>
  </si>
  <si>
    <t>Columna111</t>
  </si>
  <si>
    <t>Columna112</t>
  </si>
  <si>
    <t>Columna113</t>
  </si>
  <si>
    <t>Columna114</t>
  </si>
  <si>
    <t>Columna115</t>
  </si>
  <si>
    <t>Columna116</t>
  </si>
  <si>
    <t>Columna117</t>
  </si>
  <si>
    <t>Columna118</t>
  </si>
  <si>
    <t>Columna119</t>
  </si>
  <si>
    <t>Columna120</t>
  </si>
  <si>
    <t>Columna121</t>
  </si>
  <si>
    <t>Columna122</t>
  </si>
  <si>
    <t>Columna123</t>
  </si>
  <si>
    <t>Columna124</t>
  </si>
  <si>
    <t>Columna125</t>
  </si>
  <si>
    <t>Columna126</t>
  </si>
  <si>
    <t>Columna127</t>
  </si>
  <si>
    <t>Columna128</t>
  </si>
  <si>
    <t>Columna129</t>
  </si>
  <si>
    <t>Columna130</t>
  </si>
  <si>
    <t>Columna131</t>
  </si>
  <si>
    <t>Columna132</t>
  </si>
  <si>
    <t>Columna133</t>
  </si>
  <si>
    <t>Columna134</t>
  </si>
  <si>
    <t>Columna135</t>
  </si>
  <si>
    <t>Columna136</t>
  </si>
  <si>
    <t>Columna137</t>
  </si>
  <si>
    <t>Columna138</t>
  </si>
  <si>
    <t>Columna139</t>
  </si>
  <si>
    <t>Columna140</t>
  </si>
  <si>
    <t>Columna141</t>
  </si>
  <si>
    <t>Columna142</t>
  </si>
  <si>
    <t>Columna143</t>
  </si>
  <si>
    <t>Columna144</t>
  </si>
  <si>
    <t>Columna145</t>
  </si>
  <si>
    <t>Columna146</t>
  </si>
  <si>
    <t>Columna147</t>
  </si>
  <si>
    <t>Columna148</t>
  </si>
  <si>
    <t>Columna149</t>
  </si>
  <si>
    <t>Columna150</t>
  </si>
  <si>
    <t>Columna151</t>
  </si>
  <si>
    <t>Columna152</t>
  </si>
  <si>
    <t>Columna153</t>
  </si>
  <si>
    <t>Columna154</t>
  </si>
  <si>
    <t>Columna155</t>
  </si>
  <si>
    <t>Columna156</t>
  </si>
  <si>
    <t>Columna157</t>
  </si>
  <si>
    <t>Columna158</t>
  </si>
  <si>
    <t>Columna159</t>
  </si>
  <si>
    <t>Columna160</t>
  </si>
  <si>
    <t>Columna161</t>
  </si>
  <si>
    <t>Columna162</t>
  </si>
  <si>
    <t>Columna163</t>
  </si>
  <si>
    <t>Columna164</t>
  </si>
  <si>
    <t>Columna165</t>
  </si>
  <si>
    <t>Columna166</t>
  </si>
  <si>
    <t>Columna167</t>
  </si>
  <si>
    <t>Columna168</t>
  </si>
  <si>
    <t>Columna169</t>
  </si>
  <si>
    <t>Columna170</t>
  </si>
  <si>
    <t>Columna171</t>
  </si>
  <si>
    <t>Columna172</t>
  </si>
  <si>
    <t>Columna173</t>
  </si>
  <si>
    <t>Columna174</t>
  </si>
  <si>
    <t>Columna175</t>
  </si>
  <si>
    <t>Columna176</t>
  </si>
  <si>
    <t>Columna177</t>
  </si>
  <si>
    <t>Columna178</t>
  </si>
  <si>
    <t>Columna179</t>
  </si>
  <si>
    <t>Columna180</t>
  </si>
  <si>
    <t>Columna181</t>
  </si>
  <si>
    <t>Columna182</t>
  </si>
  <si>
    <t>Columna183</t>
  </si>
  <si>
    <t>Columna184</t>
  </si>
  <si>
    <t>Columna185</t>
  </si>
  <si>
    <t>Columna186</t>
  </si>
  <si>
    <t>Columna187</t>
  </si>
  <si>
    <t>Columna188</t>
  </si>
  <si>
    <t>Columna189</t>
  </si>
  <si>
    <t>Columna190</t>
  </si>
  <si>
    <t>Columna191</t>
  </si>
  <si>
    <t>Columna192</t>
  </si>
  <si>
    <t>Columna193</t>
  </si>
  <si>
    <t>Columna194</t>
  </si>
  <si>
    <t>Columna195</t>
  </si>
  <si>
    <t>Columna196</t>
  </si>
  <si>
    <t>Columna197</t>
  </si>
  <si>
    <t>Columna198</t>
  </si>
  <si>
    <t>Columna199</t>
  </si>
  <si>
    <t>Columna200</t>
  </si>
  <si>
    <t>Columna201</t>
  </si>
  <si>
    <t>Columna202</t>
  </si>
  <si>
    <t>Columna203</t>
  </si>
  <si>
    <t>Columna204</t>
  </si>
  <si>
    <t>Columna205</t>
  </si>
  <si>
    <t>Columna206</t>
  </si>
  <si>
    <t>Columna207</t>
  </si>
  <si>
    <t>Columna208</t>
  </si>
  <si>
    <t>Columna209</t>
  </si>
  <si>
    <t>Columna210</t>
  </si>
  <si>
    <t>Columna211</t>
  </si>
  <si>
    <t>Columna212</t>
  </si>
  <si>
    <t>Columna213</t>
  </si>
  <si>
    <t>Columna214</t>
  </si>
  <si>
    <t>Columna215</t>
  </si>
  <si>
    <t>Columna216</t>
  </si>
  <si>
    <t>Columna217</t>
  </si>
  <si>
    <t>Columna218</t>
  </si>
  <si>
    <t>Columna219</t>
  </si>
  <si>
    <t>Columna220</t>
  </si>
  <si>
    <t>Columna221</t>
  </si>
  <si>
    <t>Columna222</t>
  </si>
  <si>
    <t>Columna223</t>
  </si>
  <si>
    <t>Columna224</t>
  </si>
  <si>
    <t>Columna225</t>
  </si>
  <si>
    <t>Columna226</t>
  </si>
  <si>
    <t>Columna227</t>
  </si>
  <si>
    <t>Columna228</t>
  </si>
  <si>
    <t>Columna229</t>
  </si>
  <si>
    <t>Columna230</t>
  </si>
  <si>
    <t>Columna231</t>
  </si>
  <si>
    <t>Columna232</t>
  </si>
  <si>
    <t>Columna233</t>
  </si>
  <si>
    <t>Columna234</t>
  </si>
  <si>
    <t>Columna235</t>
  </si>
  <si>
    <t>Columna236</t>
  </si>
  <si>
    <t>Columna237</t>
  </si>
  <si>
    <t>Columna238</t>
  </si>
  <si>
    <t>Columna239</t>
  </si>
  <si>
    <t>Columna240</t>
  </si>
  <si>
    <t>Columna241</t>
  </si>
  <si>
    <t>Columna242</t>
  </si>
  <si>
    <t>Columna243</t>
  </si>
  <si>
    <t>Columna244</t>
  </si>
  <si>
    <t>Columna245</t>
  </si>
  <si>
    <t>Columna246</t>
  </si>
  <si>
    <t>Columna247</t>
  </si>
  <si>
    <t>Columna248</t>
  </si>
  <si>
    <t>Columna249</t>
  </si>
  <si>
    <t>Columna250</t>
  </si>
  <si>
    <t>Columna251</t>
  </si>
  <si>
    <t>Columna252</t>
  </si>
  <si>
    <t>Columna253</t>
  </si>
  <si>
    <t xml:space="preserve">Del Fondo de Insfraestructura Social Municipal </t>
  </si>
  <si>
    <t xml:space="preserve">Del Fondo de Fortalecimiento Social Muncipal </t>
  </si>
  <si>
    <t>Participaciones Federales</t>
  </si>
  <si>
    <t>Programas Federales (Convenios con el Gobierno Federal)</t>
  </si>
  <si>
    <t>Aportaciones de la Federación para obras o servicos</t>
  </si>
  <si>
    <t>Otros recursos Federales</t>
  </si>
  <si>
    <t>Participaciones Estatales</t>
  </si>
  <si>
    <t>Convenios con el Gobierno Estatal (Programas Estatales)</t>
  </si>
  <si>
    <t>Otros recursos Estatales</t>
  </si>
  <si>
    <t>Otros Empréstitos</t>
  </si>
  <si>
    <t>Recursos de Convenios Intermunicipales</t>
  </si>
  <si>
    <t>Recursos de otros fondos y Convenios</t>
  </si>
  <si>
    <t>Fondos Internacionales</t>
  </si>
  <si>
    <t>Nombre de la Plaza</t>
  </si>
  <si>
    <t>Adscripción de la Plaza</t>
  </si>
  <si>
    <t>Dietas y Sueldo Base</t>
  </si>
  <si>
    <t>Mensual</t>
  </si>
  <si>
    <t>111-113</t>
  </si>
  <si>
    <t>No. Plazas</t>
  </si>
  <si>
    <t xml:space="preserve">Primas por años  </t>
  </si>
  <si>
    <t>TOTALES</t>
  </si>
  <si>
    <t>PARTICIPACIONES ESTATALES</t>
  </si>
  <si>
    <t xml:space="preserve">OTROS RECURSOS </t>
  </si>
  <si>
    <t>GOBIERNO</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</si>
  <si>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</si>
  <si>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</si>
  <si>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</si>
  <si>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</si>
  <si>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</si>
  <si>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</si>
  <si>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</si>
  <si>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</si>
  <si>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</si>
  <si>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</si>
  <si>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</si>
  <si>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</si>
  <si>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</si>
  <si>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</si>
  <si>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</si>
  <si>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</si>
  <si>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</si>
  <si>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</si>
  <si>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</si>
  <si>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</si>
  <si>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</si>
  <si>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</si>
  <si>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</si>
  <si>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</si>
  <si>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</si>
  <si>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</si>
  <si>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</si>
  <si>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</si>
  <si>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</si>
  <si>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</si>
  <si>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</si>
  <si>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</si>
  <si>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</si>
  <si>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</si>
  <si>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</si>
  <si>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</si>
  <si>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</si>
  <si>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</si>
  <si>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</si>
  <si>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</si>
  <si>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</si>
  <si>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</si>
  <si>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</si>
  <si>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</si>
  <si>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</si>
  <si>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</si>
  <si>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</si>
  <si>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</si>
  <si>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</si>
  <si>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</si>
  <si>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</si>
  <si>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</si>
  <si>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</si>
  <si>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</si>
  <si>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</si>
  <si>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</si>
  <si>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</si>
  <si>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</si>
  <si>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</si>
  <si>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</si>
  <si>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</si>
  <si>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</si>
  <si>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</si>
  <si>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</si>
  <si>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</si>
  <si>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Servicios Registrales, administrativos y patrimoniales</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</si>
  <si>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</si>
  <si>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</si>
  <si>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</si>
  <si>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</si>
  <si>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</si>
  <si>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</si>
  <si>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</si>
  <si>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</si>
  <si>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</si>
  <si>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</si>
  <si>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</si>
  <si>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</si>
  <si>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</si>
  <si>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</si>
  <si>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</si>
  <si>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</si>
  <si>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</si>
  <si>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</si>
  <si>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</si>
  <si>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</si>
  <si>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</si>
  <si>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</si>
  <si>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</si>
  <si>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</si>
  <si>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</si>
  <si>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</si>
  <si>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</si>
  <si>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</si>
  <si>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</si>
  <si>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</si>
  <si>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</si>
  <si>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</si>
  <si>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</si>
  <si>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</si>
  <si>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</si>
  <si>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</si>
  <si>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</si>
  <si>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</si>
  <si>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</si>
  <si>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</si>
  <si>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</si>
  <si>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</si>
  <si>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</si>
  <si>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</si>
  <si>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</si>
  <si>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</si>
  <si>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</si>
  <si>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</si>
  <si>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</si>
  <si>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</si>
  <si>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</si>
  <si>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</si>
  <si>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</si>
  <si>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</si>
  <si>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</si>
  <si>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</si>
  <si>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</si>
  <si>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</si>
  <si>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</si>
  <si>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</si>
  <si>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</si>
  <si>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</si>
  <si>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</si>
  <si>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</si>
  <si>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</si>
  <si>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</si>
  <si>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</si>
  <si>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</si>
  <si>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</si>
  <si>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</si>
  <si>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</si>
  <si>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</si>
  <si>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</si>
  <si>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</si>
  <si>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</si>
  <si>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</si>
  <si>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</si>
  <si>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</si>
  <si>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</si>
  <si>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</si>
  <si>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</si>
  <si>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</si>
  <si>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</si>
  <si>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</si>
  <si>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</si>
  <si>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</si>
  <si>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</si>
  <si>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</si>
  <si>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</si>
  <si>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</si>
  <si>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</si>
  <si>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</si>
  <si>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</si>
  <si>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</si>
  <si>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</si>
  <si>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</si>
  <si>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</si>
  <si>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</si>
  <si>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</si>
  <si>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</si>
  <si>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</si>
  <si>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</si>
  <si>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</si>
  <si>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</si>
  <si>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</si>
  <si>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</si>
  <si>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</si>
  <si>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</si>
  <si>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</si>
  <si>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</si>
  <si>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</si>
  <si>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</si>
  <si>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</si>
  <si>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</si>
  <si>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</si>
  <si>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</si>
  <si>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</si>
  <si>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</si>
  <si>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</si>
  <si>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</si>
  <si>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</si>
  <si>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</si>
  <si>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</si>
  <si>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</si>
  <si>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</si>
  <si>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</si>
  <si>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</si>
  <si>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</si>
  <si>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</si>
  <si>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</si>
  <si>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</si>
  <si>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</si>
  <si>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</si>
  <si>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</si>
  <si>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</si>
  <si>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</si>
  <si>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</si>
  <si>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</si>
  <si>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</si>
  <si>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</si>
  <si>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</si>
  <si>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</si>
  <si>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</si>
  <si>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</si>
  <si>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</si>
  <si>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</si>
  <si>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</si>
  <si>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</si>
  <si>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</si>
  <si>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</si>
  <si>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</si>
  <si>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</si>
  <si>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</si>
  <si>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</si>
  <si>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</si>
  <si>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</si>
  <si>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</si>
  <si>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</si>
  <si>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</si>
  <si>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</si>
  <si>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</si>
  <si>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</si>
  <si>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</si>
  <si>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</si>
  <si>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</si>
  <si>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</si>
  <si>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</si>
  <si>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</si>
  <si>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</si>
  <si>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</si>
  <si>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</si>
  <si>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</si>
  <si>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</si>
  <si>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</si>
  <si>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</si>
  <si>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</si>
  <si>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</si>
  <si>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</si>
  <si>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</si>
  <si>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</si>
  <si>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</si>
  <si>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</si>
  <si>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</si>
  <si>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</si>
  <si>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</si>
  <si>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</si>
  <si>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</si>
  <si>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</si>
  <si>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</si>
  <si>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IMPORTE ANUAL</t>
  </si>
  <si>
    <t>IMPORTE</t>
  </si>
  <si>
    <t>Presidencia</t>
  </si>
  <si>
    <t xml:space="preserve">Direccion General de Relaciones Públicas </t>
  </si>
  <si>
    <t xml:space="preserve">Direccion General de Comunicación Social </t>
  </si>
  <si>
    <t xml:space="preserve">Secretaría Particular </t>
  </si>
  <si>
    <t xml:space="preserve">Secretaría de Ayuntamiento </t>
  </si>
  <si>
    <t>Sindicatura</t>
  </si>
  <si>
    <t>Tesoreria</t>
  </si>
  <si>
    <t>Oficialia Mayor Administrativa</t>
  </si>
  <si>
    <t xml:space="preserve">Oficialía Mayor de Padron y Licencias </t>
  </si>
  <si>
    <t xml:space="preserve">Dirección General de Inspección y Reglamentos </t>
  </si>
  <si>
    <t>Dirección General de Desarrollo Social y Humano</t>
  </si>
  <si>
    <t xml:space="preserve">Dirección General de Obras Públicas </t>
  </si>
  <si>
    <t>Dirección General de Ecología y Fomento Agropecuario</t>
  </si>
  <si>
    <t xml:space="preserve">Dirección General de Servicios Públicos </t>
  </si>
  <si>
    <t xml:space="preserve">Dirección General de Seguridad Pública </t>
  </si>
  <si>
    <t xml:space="preserve">Centro de Promoción Economica </t>
  </si>
  <si>
    <t>Instituto de Cultura</t>
  </si>
  <si>
    <t>Ordenación de Desechos</t>
  </si>
  <si>
    <t>Protección de la Diversidad Biológica y del Paisaje</t>
  </si>
  <si>
    <t>Otros de Protección Ambiental</t>
  </si>
  <si>
    <t>Desarrollo Comunitario</t>
  </si>
  <si>
    <t>Abastecimiento de Agua</t>
  </si>
  <si>
    <t>Otros Grupos Vulnerables</t>
  </si>
  <si>
    <t>Otros Convenios</t>
  </si>
  <si>
    <t>RECURSOS FISCALES</t>
  </si>
  <si>
    <t>Verde</t>
  </si>
  <si>
    <t>Amarillo</t>
  </si>
  <si>
    <t>Rojo</t>
  </si>
  <si>
    <t>Semaforización</t>
  </si>
  <si>
    <t>Objetivo:</t>
  </si>
  <si>
    <t>PRESUPUESTO ESTIMADO</t>
  </si>
  <si>
    <t>Catalógo para Presupuesto de Egresos Funcional Programática</t>
  </si>
  <si>
    <t>10</t>
  </si>
  <si>
    <t>11</t>
  </si>
  <si>
    <t>1.1.1</t>
  </si>
  <si>
    <t>1.1.1.1</t>
  </si>
  <si>
    <t>1.1.1.2</t>
  </si>
  <si>
    <t>1.1.1.3</t>
  </si>
  <si>
    <t>1.1.1.4</t>
  </si>
  <si>
    <t>1.1.1.5</t>
  </si>
  <si>
    <t>1.1.1.6</t>
  </si>
  <si>
    <t>1.1.1.7</t>
  </si>
  <si>
    <t>1.2.1</t>
  </si>
  <si>
    <t>1.2.1.1</t>
  </si>
  <si>
    <t>1.2.1.2</t>
  </si>
  <si>
    <t>1.2.2</t>
  </si>
  <si>
    <t>1.2.2.1</t>
  </si>
  <si>
    <t>1.2.2.2</t>
  </si>
  <si>
    <t>1.2.3</t>
  </si>
  <si>
    <t>1.2.3.1</t>
  </si>
  <si>
    <t>1.2.3.2</t>
  </si>
  <si>
    <t>1.2.3.3</t>
  </si>
  <si>
    <t>1.7.1</t>
  </si>
  <si>
    <t>1.7.1.1</t>
  </si>
  <si>
    <t>1.7.2</t>
  </si>
  <si>
    <t>1.7.2.1</t>
  </si>
  <si>
    <t>1.7.3</t>
  </si>
  <si>
    <t>1.7.3.1</t>
  </si>
  <si>
    <t>1.7.4</t>
  </si>
  <si>
    <t>1.7.4.1</t>
  </si>
  <si>
    <t>1.7.4.2</t>
  </si>
  <si>
    <t>1.7.4.3</t>
  </si>
  <si>
    <t>1.7.9</t>
  </si>
  <si>
    <t>1.7.9.1</t>
  </si>
  <si>
    <t>1.8.1</t>
  </si>
  <si>
    <t>1.8.1.1</t>
  </si>
  <si>
    <t>1.8.1.2</t>
  </si>
  <si>
    <t>3.1.1</t>
  </si>
  <si>
    <t>3.1.1.1</t>
  </si>
  <si>
    <t>4.1.1</t>
  </si>
  <si>
    <t>4.1.1.1</t>
  </si>
  <si>
    <t>4.1.1.2</t>
  </si>
  <si>
    <t>4.1.1.3</t>
  </si>
  <si>
    <t>4.1.1.4</t>
  </si>
  <si>
    <t>4.1.1.5</t>
  </si>
  <si>
    <t>4.1.2</t>
  </si>
  <si>
    <t>4.1.2.1</t>
  </si>
  <si>
    <t>4.1.3</t>
  </si>
  <si>
    <t>4.1.3.1</t>
  </si>
  <si>
    <t>4.1.3.2</t>
  </si>
  <si>
    <t>4.1.3.3</t>
  </si>
  <si>
    <t>4.1.3.4</t>
  </si>
  <si>
    <t>4.1.4</t>
  </si>
  <si>
    <t>4.1.4.1</t>
  </si>
  <si>
    <t>4.1.4.2</t>
  </si>
  <si>
    <t>4.1.4.3</t>
  </si>
  <si>
    <t>4.1.4.4</t>
  </si>
  <si>
    <t>4.1.4.5</t>
  </si>
  <si>
    <t>4.3.1</t>
  </si>
  <si>
    <t>4.3.1.1</t>
  </si>
  <si>
    <t>4.3.1.2</t>
  </si>
  <si>
    <t>4.3.1.3</t>
  </si>
  <si>
    <t>4.3.1.4</t>
  </si>
  <si>
    <t>4.3.2</t>
  </si>
  <si>
    <t>4.3.2.1</t>
  </si>
  <si>
    <t>4.3.2.2</t>
  </si>
  <si>
    <t>4.3.2.3</t>
  </si>
  <si>
    <t>4.3.3</t>
  </si>
  <si>
    <t>4.3.3.1</t>
  </si>
  <si>
    <t>4.3.3.2</t>
  </si>
  <si>
    <t>4.3.3.4</t>
  </si>
  <si>
    <t>4.3.3.5</t>
  </si>
  <si>
    <t>4.3.3.6</t>
  </si>
  <si>
    <t>4.3.3.7</t>
  </si>
  <si>
    <t>4.3.4</t>
  </si>
  <si>
    <t>4.3.4.1</t>
  </si>
  <si>
    <t>4.3.4.2</t>
  </si>
  <si>
    <t>4.3.4.3</t>
  </si>
  <si>
    <t>4.3.4.4</t>
  </si>
  <si>
    <t>4.3.5</t>
  </si>
  <si>
    <t>4.3.6</t>
  </si>
  <si>
    <t>4.3.6.1</t>
  </si>
  <si>
    <t>4.3.6.2</t>
  </si>
  <si>
    <t>4.3.6.3</t>
  </si>
  <si>
    <t>4.3.7</t>
  </si>
  <si>
    <t>4.3.7.1</t>
  </si>
  <si>
    <t>4.3.7.2</t>
  </si>
  <si>
    <t>4.3.7.3</t>
  </si>
  <si>
    <t>4.3.8</t>
  </si>
  <si>
    <t>4.3.8.1</t>
  </si>
  <si>
    <t>4.3.8.2</t>
  </si>
  <si>
    <t>4.3.8.3</t>
  </si>
  <si>
    <t>4.3.8.4</t>
  </si>
  <si>
    <t>4.3.9</t>
  </si>
  <si>
    <t>4.3.9.1</t>
  </si>
  <si>
    <t>4.3.9.2</t>
  </si>
  <si>
    <t>4.3.9.3</t>
  </si>
  <si>
    <t>4.3.9.4</t>
  </si>
  <si>
    <t>4.3.9.5</t>
  </si>
  <si>
    <t>4.3.10</t>
  </si>
  <si>
    <t>4.3.10.1</t>
  </si>
  <si>
    <t>4.3.10.2</t>
  </si>
  <si>
    <t>4.3.10.3</t>
  </si>
  <si>
    <t>4.3.10.4</t>
  </si>
  <si>
    <t>4.3.10.5</t>
  </si>
  <si>
    <t>4.3.10.6</t>
  </si>
  <si>
    <t>4.3.10.7</t>
  </si>
  <si>
    <t>4.3.11</t>
  </si>
  <si>
    <t>4.3.11.1</t>
  </si>
  <si>
    <t>4.3.11.2</t>
  </si>
  <si>
    <t>4.3.11.3</t>
  </si>
  <si>
    <t>4.3.12</t>
  </si>
  <si>
    <t>4.3.12.1</t>
  </si>
  <si>
    <t>4.3.12.3</t>
  </si>
  <si>
    <t>4.3.13</t>
  </si>
  <si>
    <t>4.3.13.1</t>
  </si>
  <si>
    <t>4.3.13.2</t>
  </si>
  <si>
    <t>4.3.13.3</t>
  </si>
  <si>
    <t>4.4.1</t>
  </si>
  <si>
    <t>4.4.1.1</t>
  </si>
  <si>
    <t>4.4.1.2</t>
  </si>
  <si>
    <t>4.4.1.3</t>
  </si>
  <si>
    <t>4.4.1.4</t>
  </si>
  <si>
    <t>4.4.1.9</t>
  </si>
  <si>
    <t>4.5.1</t>
  </si>
  <si>
    <t>4.5.1.1</t>
  </si>
  <si>
    <t>4.5.2</t>
  </si>
  <si>
    <t>4.5.2.1</t>
  </si>
  <si>
    <t>4.5.3</t>
  </si>
  <si>
    <t>4.5.3.1</t>
  </si>
  <si>
    <t>4.5.4</t>
  </si>
  <si>
    <t>4.5.4.1</t>
  </si>
  <si>
    <t>4.5.4.2</t>
  </si>
  <si>
    <t>4.5.4.3</t>
  </si>
  <si>
    <t>4.5.9</t>
  </si>
  <si>
    <t>4.5.9.9</t>
  </si>
  <si>
    <t>5.1.1</t>
  </si>
  <si>
    <t>5.1.1.1</t>
  </si>
  <si>
    <t>5.1.1.2</t>
  </si>
  <si>
    <t>5.1.1.3</t>
  </si>
  <si>
    <t>5.1.1.4</t>
  </si>
  <si>
    <t>5.1.1.9</t>
  </si>
  <si>
    <t>5.1.2</t>
  </si>
  <si>
    <t>5.1.2.1</t>
  </si>
  <si>
    <t>5.1.2.2</t>
  </si>
  <si>
    <t>5.1.2.3</t>
  </si>
  <si>
    <t>5.1.2.9</t>
  </si>
  <si>
    <t>5.1.9</t>
  </si>
  <si>
    <t>5.1.9.1</t>
  </si>
  <si>
    <t>5.1.9.2</t>
  </si>
  <si>
    <t>5.1.9.3</t>
  </si>
  <si>
    <t>5.1.9.4</t>
  </si>
  <si>
    <t>5.1.9.5</t>
  </si>
  <si>
    <t>5.1.9.6</t>
  </si>
  <si>
    <t>5.1.9.7</t>
  </si>
  <si>
    <t>5.1.9.8</t>
  </si>
  <si>
    <t>5.2.1</t>
  </si>
  <si>
    <t>5.2.1.1</t>
  </si>
  <si>
    <t>5.3.1</t>
  </si>
  <si>
    <t>5.3.1.9</t>
  </si>
  <si>
    <t>6.1.1</t>
  </si>
  <si>
    <t>6.1.1.1</t>
  </si>
  <si>
    <t>6.1.2</t>
  </si>
  <si>
    <t>6.1.2.1</t>
  </si>
  <si>
    <t>6.1.3</t>
  </si>
  <si>
    <t>6.1.3.1</t>
  </si>
  <si>
    <t>6.1.4</t>
  </si>
  <si>
    <t>6.1.4.1</t>
  </si>
  <si>
    <t>6.1.5</t>
  </si>
  <si>
    <t>6.1.5.1</t>
  </si>
  <si>
    <t>6.1.6</t>
  </si>
  <si>
    <t>6.1.6.1</t>
  </si>
  <si>
    <t>6.1.7</t>
  </si>
  <si>
    <t>6.1.7.1</t>
  </si>
  <si>
    <t>6.3.9</t>
  </si>
  <si>
    <t>6.3.9.9</t>
  </si>
  <si>
    <t>6.4.1</t>
  </si>
  <si>
    <t>6.4.1.9</t>
  </si>
  <si>
    <t>7.3.1</t>
  </si>
  <si>
    <t>7.9.1</t>
  </si>
  <si>
    <t>7.9.2</t>
  </si>
  <si>
    <t>8.1.1</t>
  </si>
  <si>
    <t>8.1.1.1</t>
  </si>
  <si>
    <t>8.1.1.2</t>
  </si>
  <si>
    <t>8.2.1</t>
  </si>
  <si>
    <t>8.2.1.1</t>
  </si>
  <si>
    <t>8.2.1.2</t>
  </si>
  <si>
    <t>8.2.1.3</t>
  </si>
  <si>
    <t>8.2.1.4</t>
  </si>
  <si>
    <t>8.3.1</t>
  </si>
  <si>
    <t>8.3.1.1</t>
  </si>
  <si>
    <t>8.3.1.2</t>
  </si>
  <si>
    <t>8.3.1.9</t>
  </si>
  <si>
    <t>9.1.1</t>
  </si>
  <si>
    <t>9.1.1.1</t>
  </si>
  <si>
    <t>9.3.1</t>
  </si>
  <si>
    <t>9.3.1.1</t>
  </si>
  <si>
    <t>9.3.2</t>
  </si>
  <si>
    <t>9.3.2.1</t>
  </si>
  <si>
    <t>9.4.1</t>
  </si>
  <si>
    <t>9.4.1.1</t>
  </si>
  <si>
    <t>9.4.1.2</t>
  </si>
  <si>
    <t>9.6.1</t>
  </si>
  <si>
    <t>9.6.1.1</t>
  </si>
  <si>
    <t>9.6.1.2</t>
  </si>
  <si>
    <t>9.6.1.9</t>
  </si>
  <si>
    <t>10.1.1</t>
  </si>
  <si>
    <t>10.1.2</t>
  </si>
  <si>
    <t>10.2.1</t>
  </si>
  <si>
    <t>10.3.9</t>
  </si>
  <si>
    <t>11.1.1</t>
  </si>
  <si>
    <t>11.1.1.1</t>
  </si>
  <si>
    <t>11.1.1.2</t>
  </si>
  <si>
    <t>11.1.1.9</t>
  </si>
  <si>
    <t>Producidos por  organismos descentralizados municipales</t>
  </si>
  <si>
    <t>Servicios de obra</t>
  </si>
  <si>
    <t>Agua potable,drenaje,alcantarillado,tratamiento y disposición final de aguas residuales</t>
  </si>
  <si>
    <t>Economía</t>
  </si>
  <si>
    <t>Desempeño de las Funciones</t>
  </si>
  <si>
    <t>Regularizaciones de los registros de obra</t>
  </si>
  <si>
    <t>Regularización de predios en zonas de orgien ejidal destinados al uso de casa habitación</t>
  </si>
  <si>
    <t>Regulariación de edificaciones existentes de uso no habitación en zonas de origen ejidal con antigüedad de hasta 5 años</t>
  </si>
  <si>
    <t>Regularización de edificaciones existentes de uso no habitacional en zonas de origen ejidal con antigüedad mayor a los 5 años</t>
  </si>
  <si>
    <t>4.3.9.9</t>
  </si>
  <si>
    <t>4.3.10.8</t>
  </si>
  <si>
    <t>4.3.11.4</t>
  </si>
  <si>
    <t>4.3.11.5</t>
  </si>
  <si>
    <t>4.3.11.6</t>
  </si>
  <si>
    <t>4.3.11.7</t>
  </si>
  <si>
    <t>4.3.11.9</t>
  </si>
  <si>
    <t>4.3.14</t>
  </si>
  <si>
    <t>4.3.14.1</t>
  </si>
  <si>
    <t>4.3.14.2</t>
  </si>
  <si>
    <t>4.3.14.3</t>
  </si>
  <si>
    <t>4.3.14.4</t>
  </si>
  <si>
    <t>4.3.14.5</t>
  </si>
  <si>
    <t>4.3.14.6</t>
  </si>
  <si>
    <t>4.3.3.3</t>
  </si>
  <si>
    <t>4.3.5.1</t>
  </si>
  <si>
    <t>4.3.5.2</t>
  </si>
  <si>
    <t>4.3.5.3</t>
  </si>
  <si>
    <t>4.3.12.2</t>
  </si>
  <si>
    <t>5.1.9.9</t>
  </si>
  <si>
    <t>7.4.1</t>
  </si>
  <si>
    <t>SUMA</t>
  </si>
  <si>
    <t>ESTIMACIÓN</t>
  </si>
  <si>
    <t xml:space="preserve">Horas 
Extraordinarias
</t>
  </si>
  <si>
    <t>Otras
Prestaciones</t>
  </si>
  <si>
    <t>Suma Total de 
Remuneraciones</t>
  </si>
  <si>
    <t>Prima Vacacional y Dominical</t>
  </si>
  <si>
    <t xml:space="preserve"> de Servicios Efectivos Prestados</t>
  </si>
  <si>
    <t>Gratificación  de Fin de Año (Aguinaldo)</t>
  </si>
  <si>
    <t>Medios de Verificación</t>
  </si>
  <si>
    <t>Desagregación Programa:</t>
  </si>
  <si>
    <t>Programa Presupuestario:</t>
  </si>
  <si>
    <t xml:space="preserve">Indicador y Definición: </t>
  </si>
  <si>
    <t>Sentido del Indicador:</t>
  </si>
  <si>
    <t>Método de Cálculo:</t>
  </si>
  <si>
    <t>Unidad de Medida:</t>
  </si>
  <si>
    <t>Frecuencia de Medición:</t>
  </si>
  <si>
    <t>Unidad(es) Ejecutora(s) del Gasto</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</si>
  <si>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</si>
  <si>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</si>
  <si>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</si>
  <si>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</si>
  <si>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</si>
  <si>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</si>
  <si>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</si>
  <si>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Deuda Pública</t>
  </si>
  <si>
    <t>Importe Total Presupuestado</t>
  </si>
  <si>
    <t>Sub-Programa (s)</t>
  </si>
  <si>
    <t>Dimensión  a Medir</t>
  </si>
  <si>
    <t>Método de Cálculo</t>
  </si>
  <si>
    <t>Frecuencia de Medición</t>
  </si>
  <si>
    <t>Unidad de Medida</t>
  </si>
  <si>
    <t>Dererechos por el Uso, Goce, Aprovechamiento o Explotación de Bienes de Dominio Público</t>
  </si>
  <si>
    <t>Derecho a los Hidrocarburos</t>
  </si>
  <si>
    <t>Derechos por Prestación de Servicios</t>
  </si>
  <si>
    <t>Otros Derechos</t>
  </si>
  <si>
    <t>Productos de Tipo Corriente</t>
  </si>
  <si>
    <t>Productos de Capital</t>
  </si>
  <si>
    <t>Aprovechamientos de Tipo Corriente</t>
  </si>
  <si>
    <t>Aprovechamientos de Capital</t>
  </si>
  <si>
    <t>Otros Aprovechamientos</t>
  </si>
  <si>
    <t>Ingreso por Ventas de Mercancías</t>
  </si>
  <si>
    <t>Ingresos por Ventas de Bienes y Servicios Producidos en Establecimientos del Gobierno</t>
  </si>
  <si>
    <t>Ingresos por Ventas y Servicios de Organismos Descentralizados</t>
  </si>
  <si>
    <t>Ingresos de Operación de Entidades Paraestatales Empresariales</t>
  </si>
  <si>
    <t>Ingresos no Comprendidos en las Fracciones de la Ley de Ingresos, Causados en Ejercicios Fiscales Anteriores Pendientes de Liquidación o Pago</t>
  </si>
  <si>
    <t>Transferencias Internas y Asignaciones al Sector Público</t>
  </si>
  <si>
    <t>Subsidios y Suvbenciones</t>
  </si>
  <si>
    <t>Ingresos Financieros</t>
  </si>
  <si>
    <t>Diferencias por Tipo de Cambio a Favor, en Efectivo y Equivalentes</t>
  </si>
  <si>
    <t>Otros Ingresos y Beneficios Varios</t>
  </si>
  <si>
    <t>Endeudamiento Interno</t>
  </si>
  <si>
    <t>APORTACIONES FONDO INFRAESTRUCTURA</t>
  </si>
  <si>
    <t>APORTACIONES  FONDO  FORTALECIMIENTO</t>
  </si>
  <si>
    <t>Apoyos Financieros</t>
  </si>
  <si>
    <t>CLASIFICACIÓN POR FUENTE DE FINANCIAMIENTO</t>
  </si>
  <si>
    <t>CLASIFICACIÓN POR TIPO DE INGRESOS (CTI)</t>
  </si>
  <si>
    <t>Aportaciones para Fondos de Vivienda</t>
  </si>
  <si>
    <t xml:space="preserve">Cuotas para el Seguro Social </t>
  </si>
  <si>
    <t>Cuotas de Ahorro para el Retiro</t>
  </si>
  <si>
    <t>Otras Cuotas y Aportaciones para la Seguridad Social</t>
  </si>
  <si>
    <t>CLASIFICACIÓN POR TIPO DE GASTO (CTG)</t>
  </si>
  <si>
    <t>CLASIFICACIÓN POR FUENTE DE FINANCIAMIENTO (CFF)</t>
  </si>
  <si>
    <t>7.2.1</t>
  </si>
  <si>
    <t>1.</t>
  </si>
  <si>
    <t>2</t>
  </si>
  <si>
    <t>3</t>
  </si>
  <si>
    <t>5</t>
  </si>
  <si>
    <t>7</t>
  </si>
  <si>
    <t>2.</t>
  </si>
  <si>
    <t>Fisacalización</t>
  </si>
  <si>
    <t>Impartición de Justicia</t>
  </si>
  <si>
    <t>Presidencia/Gubernatura</t>
  </si>
  <si>
    <t>Asunto Financieros</t>
  </si>
  <si>
    <t>Servicios Registrales, Administrativos y Patrimoniales</t>
  </si>
  <si>
    <t>PROTECCIÓN AMBIENAL</t>
  </si>
  <si>
    <t>Adminstración del Agua</t>
  </si>
  <si>
    <t>Ordenación de Aguas Residuales, Drenaje y Alcantarillado</t>
  </si>
  <si>
    <t>Reducción de la Contaminación</t>
  </si>
  <si>
    <t>VIVIENDA Y SERVICIOS A LA COMUNIDAD</t>
  </si>
  <si>
    <t xml:space="preserve">Urbanización </t>
  </si>
  <si>
    <t>Alumbrado Público</t>
  </si>
  <si>
    <t>Vivienda</t>
  </si>
  <si>
    <t>Otros de Seguridad Social y Asistencia Social</t>
  </si>
  <si>
    <t>Apoyo Financiero  a la Banca y Seguro Agropecuario</t>
  </si>
  <si>
    <t>Petróleo y Gas Natural (Hidrocarbiros)</t>
  </si>
  <si>
    <t>Transporte por Oleaductos y Gasoductos y Otros Sistemas de Transporte</t>
  </si>
  <si>
    <t>COMUNICACIÓN</t>
  </si>
  <si>
    <t>CIENCIA, TECNOLOGÍA E INNOVACIÓN</t>
  </si>
  <si>
    <t>OTRAS NO CLASIFICADAS EN FUNCIONE ANTERIORES</t>
  </si>
  <si>
    <t>TRANSACCIONES DE LA DEUDA PÚBLICA/COSTO FINANCIERO DE LA DEUDA</t>
  </si>
  <si>
    <t>Transferencias entre Diferentes Niveles y Ordenes de Gobierno</t>
  </si>
  <si>
    <t>Participaciones entre Diferentes Niveles y Ordenes de Gobierno</t>
  </si>
  <si>
    <t>Aportaciones entre Diferentes Niveles y Ordenes de Gobierno</t>
  </si>
  <si>
    <t>Apoyos IPAB</t>
  </si>
  <si>
    <t>Adeudos de Ejercicios Fisclaes Anteriores</t>
  </si>
  <si>
    <t>1</t>
  </si>
  <si>
    <t>3.</t>
  </si>
  <si>
    <t>4.</t>
  </si>
  <si>
    <t>4</t>
  </si>
  <si>
    <t>6</t>
  </si>
  <si>
    <t>8</t>
  </si>
  <si>
    <t>9</t>
  </si>
  <si>
    <t>5.</t>
  </si>
  <si>
    <t>6.</t>
  </si>
  <si>
    <t>7.</t>
  </si>
  <si>
    <t>8.</t>
  </si>
  <si>
    <t>9.</t>
  </si>
  <si>
    <t>Impuestos</t>
  </si>
  <si>
    <t>Productos</t>
  </si>
  <si>
    <t>Aprovechamientos</t>
  </si>
  <si>
    <t>Cuotas y Aportaciones de Seguridad Social</t>
  </si>
  <si>
    <t>Contribuciones de Mejoras</t>
  </si>
  <si>
    <t>Programas Presupuestarios</t>
  </si>
  <si>
    <t>Desagregación  Presupuestaria</t>
  </si>
  <si>
    <t>Características Generales</t>
  </si>
  <si>
    <t>SUBSIDIOS</t>
  </si>
  <si>
    <t>.</t>
  </si>
  <si>
    <t>DESEMPEÑO DE LAS FUNCIONES</t>
  </si>
  <si>
    <t>(E)  Actividades del sector público, que realiza en forma directa, regular y continua, para satisfacer demandas de la sociedad, de interés general, atendiendo a las personas en sus diferentes esferas judídicas, a través de las siguientes finalidades:
i)      Funciones de Gobierno
ii)     Funciones de Desarrollo Social
iii)   Funciones de Desarro Económico</t>
  </si>
  <si>
    <t>(P)  Actividades destinadas al desarrollo de programas y formulación, diseño, ejecución y evaluación de las políticas públicas y sus estrategias, así como para diseñar la implantación y operación de los programas y dar seguimiento a su cumplimiento.</t>
  </si>
  <si>
    <t>ADMINISTRATIVOS
Y DE APOYO</t>
  </si>
  <si>
    <t>Sujetos a Reglas de Operación.</t>
  </si>
  <si>
    <t>Sector Social y Privado.</t>
  </si>
  <si>
    <t>Entidades Federativas y Municipios.</t>
  </si>
  <si>
    <t>Otros Subsidios.</t>
  </si>
  <si>
    <t>Prestación de Servicios Públicos.</t>
  </si>
  <si>
    <t>(S) Definidos en el Preupuesto de Egresos y los que se incorporen en el ejercicio.</t>
  </si>
  <si>
    <t>(U) Para otorgar subsidios no sujetos a reglas de operación, en su caso, se otorgan mediante convenios.</t>
  </si>
  <si>
    <t>Provisión de Bienes Públicos.</t>
  </si>
  <si>
    <t>Planeación, Seguimiento y Evaluación de las Políticas Públicas.</t>
  </si>
  <si>
    <t>Promoción y Fomento.</t>
  </si>
  <si>
    <t>(F) Actividades destinadas a la promoción y fometno de los sectores social y económico.</t>
  </si>
  <si>
    <t>Regulación y Supervisión.</t>
  </si>
  <si>
    <t>(G) Actividades destinadas a la reglamentación, verificación e inspección de las actividades económicas y de los agentes del sector privado, social y público.</t>
  </si>
  <si>
    <t>Específicos.</t>
  </si>
  <si>
    <t>Proyectos de Inversión.</t>
  </si>
  <si>
    <t xml:space="preserve">(R)  Solamente acatividades específicas, distintas a las demás modalidades.     </t>
  </si>
  <si>
    <t>(K)  Proyectos de inversión sujetos a registro en la Cartera que integra y administra el área competente en la meteria.</t>
  </si>
  <si>
    <t>(O) Actividades que realizan la función pública o contraloría para el mejoramiento de la gestión, así como de los órganos de control y auditoría.</t>
  </si>
  <si>
    <t>(W) Asignaciones de los entes públicos paraestatales para el otorgamiento de préstamos al personal, sindicatos o a otras entidades públicas o privadas y demás erogaciones recuperables.</t>
  </si>
  <si>
    <t>COMPROMISOS</t>
  </si>
  <si>
    <t>OBLIGACIONES</t>
  </si>
  <si>
    <t>(M) Actividades de apoyo adminstrativo desarroladas por las oficilías mayores o área homólogas.</t>
  </si>
  <si>
    <t>Aportaciones a la Seguiridad Social.</t>
  </si>
  <si>
    <t>Pensiones y Jubilaciones.</t>
  </si>
  <si>
    <t>Apoyo al Proceso Presupuestario y para mejorar la Eficiencia Institucional.</t>
  </si>
  <si>
    <t>Apoyo a la Función Pública y al Mejoramiento de la Gestión.</t>
  </si>
  <si>
    <t>Operaciones Ajenas.</t>
  </si>
  <si>
    <t>Obligaciones de cumplimiento de Resolución Jurisdiccional.</t>
  </si>
  <si>
    <t>Desastres Naturales.</t>
  </si>
  <si>
    <t>(L) Obligaciones relacionadas con indemnizaciones y obligaciones que se derivan de resoluciones definiticas emitidas por autoridad competente.</t>
  </si>
  <si>
    <t xml:space="preserve">(N) </t>
  </si>
  <si>
    <t>(J) Obligaciones de la ley relacionadas con el pago de pensiones y jubilaciones.</t>
  </si>
  <si>
    <t>(T) Obligaciones de ley relacionadas con el pago de aportaciones.</t>
  </si>
  <si>
    <t xml:space="preserve">Asignaciones y trasnferencias presupuestarias </t>
  </si>
  <si>
    <t>Ingresos por ventas de bienes y servicios de organismos descentralizados</t>
  </si>
  <si>
    <t>Subsidios derivados de la Ley de Ingresos de la Federación que se destinan a Municipios</t>
  </si>
  <si>
    <t>Subsidios derivados de la Ley de Ingresos del Estado que se destinan a Municipios</t>
  </si>
  <si>
    <t>Recursos provenientes del sector privado</t>
  </si>
  <si>
    <t>B Actividades que se realizan para crear, fabricar y/o elaborar bienes que son competencia del Sector Público. Incluye las actividades relacionadas con la compra de materias primas que se industrializan o transforman, para su posterior distribución a la población.0</t>
  </si>
  <si>
    <t>Gestión</t>
  </si>
  <si>
    <t>Estratégico</t>
  </si>
  <si>
    <t>De Resultados</t>
  </si>
  <si>
    <t>Los indicadores de gestión deberán medir el avance y logro en procesos y actividades, es decir, sobre la forma en que los bienes y servicios públicos son generados y entregados. Incluyen los indicadores que dan seguimiento a las actividades y aquellos que entregan bienes y/o servicios para ser utilizados por otras instancias</t>
  </si>
  <si>
    <t xml:space="preserve">Los indicadores estratégicos deberán medir el grado de cumplimiento de los objetivos de las políticas públicas y de los programas presupuestarios y deberán contribuir a corregir o fortalecer las estrategias y la orientación de los recursos. </t>
  </si>
  <si>
    <t>De la Política Nacional de Desarrollo Social, o bien, a indicadores de gestión que miden procesos, pudiendo corresponder a indicadores de bienes y servicios.</t>
  </si>
  <si>
    <t xml:space="preserve">Nombre del Indicador </t>
  </si>
  <si>
    <t>Eficacia</t>
  </si>
  <si>
    <t>Eficiencia</t>
  </si>
  <si>
    <t xml:space="preserve">Calidad </t>
  </si>
  <si>
    <t>Meta:</t>
  </si>
  <si>
    <t>Participaciones y Aportaciones</t>
  </si>
  <si>
    <t>Empréstitos de la Banca oficial</t>
  </si>
  <si>
    <t>Empréstitos de la banca comercial</t>
  </si>
  <si>
    <t>Empréstitos de particulares</t>
  </si>
  <si>
    <t>Metas ejercicio 2018</t>
  </si>
  <si>
    <t xml:space="preserve">Informe de Situación Hacendaria Ingresos - 2018
</t>
  </si>
  <si>
    <t>EJERCICIO
 2017</t>
  </si>
  <si>
    <t>ESTIMACIÓN
 2018</t>
  </si>
  <si>
    <t>VARIACIÓN           2017 - 2018</t>
  </si>
  <si>
    <t xml:space="preserve">Informe de Situación Hacendaria Egresos - 2018
</t>
  </si>
  <si>
    <t>EJERCICIO 2017</t>
  </si>
  <si>
    <t>ESTIMACIÓN  2018</t>
  </si>
  <si>
    <t>VARIACIÓN  2017- 2018</t>
  </si>
  <si>
    <t xml:space="preserve">
Estimación de Ingresos por Clasificación por Rubro de Ingresos y  Ley de Ingresos Municipal - 2018
</t>
  </si>
  <si>
    <t xml:space="preserve">Presupuesto de Egresos por Clasificación por Objeto del Gasto y Fuentes de Financiamiento - 2018
</t>
  </si>
  <si>
    <t>Presupuesto de Egresos por Clasificación Administrativa 2018</t>
  </si>
  <si>
    <t>Presupuesto de Egresos por Clasificación Funcional del Gasto 2018
(Finalidad, Función y Subfunción)</t>
  </si>
  <si>
    <t>Indicadores de Desempeño</t>
  </si>
  <si>
    <t>Plantilla de Personal de Carácter Permanente 2018</t>
  </si>
  <si>
    <t>Catalógo por Fuente de Financiamiento</t>
  </si>
  <si>
    <t>Catálogo por Clasificación Programática</t>
  </si>
  <si>
    <t xml:space="preserve">Estado Analítico del Ejercicio del Presupuesto de Egresos Detallado                                                                                                                                                                                                                        Clasificación por Objeto del Gasto (Capítulo y Concepto) 
2018
(PESOS) </t>
  </si>
  <si>
    <t xml:space="preserve">Concepto </t>
  </si>
  <si>
    <t>Egresos</t>
  </si>
  <si>
    <t xml:space="preserve">Aprobado </t>
  </si>
  <si>
    <t>Ampliaciones/ (Reducciones)</t>
  </si>
  <si>
    <t>Modificado</t>
  </si>
  <si>
    <t xml:space="preserve">I. Gasto No Etiquetado </t>
  </si>
  <si>
    <t xml:space="preserve"> Remuneraciones al Personal de Carácter Permanente</t>
  </si>
  <si>
    <t xml:space="preserve"> Remuneraciones al Personal de Carácter Transitorio</t>
  </si>
  <si>
    <t xml:space="preserve"> Remuneraciones Adicionales y Especiales</t>
  </si>
  <si>
    <t xml:space="preserve"> Seguridad Social</t>
  </si>
  <si>
    <t xml:space="preserve"> Otras Prestaciones Sociales y Económicas</t>
  </si>
  <si>
    <t xml:space="preserve"> Previsiones</t>
  </si>
  <si>
    <t xml:space="preserve"> Pago de Estímulos a Servidores Públicos</t>
  </si>
  <si>
    <t xml:space="preserve"> Materiales de Administración, Emisión de Documentos y Artículos Oficiales</t>
  </si>
  <si>
    <t xml:space="preserve"> Alimentos y Utensilios</t>
  </si>
  <si>
    <t xml:space="preserve"> Materias Primas y Materiales de Producción y Comercialización</t>
  </si>
  <si>
    <t xml:space="preserve"> Materiales y Artículos de Construcción y de Reparación</t>
  </si>
  <si>
    <t xml:space="preserve"> Productos Químicos, Farmacéuticos y de Laboratorio</t>
  </si>
  <si>
    <t xml:space="preserve"> Combustibles, Lubricantes y Aditivos</t>
  </si>
  <si>
    <t xml:space="preserve"> Vestuario, Blancos, Prendas de Protección y Artículos Deportivos</t>
  </si>
  <si>
    <t xml:space="preserve"> Materiales y Suministros Para Seguridad</t>
  </si>
  <si>
    <t xml:space="preserve"> Herramientas, Refacciones y Accesorios Menores</t>
  </si>
  <si>
    <t xml:space="preserve">Servicios Generales </t>
  </si>
  <si>
    <t xml:space="preserve"> Servicios Básicos</t>
  </si>
  <si>
    <t xml:space="preserve"> Servicios de Arrendamiento</t>
  </si>
  <si>
    <t xml:space="preserve"> Servicios Profesionales, Científicos, Técnicos y Otros Servicios</t>
  </si>
  <si>
    <t xml:space="preserve"> Servicios Financieros, Bancarios y Comerciales</t>
  </si>
  <si>
    <t xml:space="preserve"> Servicios de Instalación, Reparación, Mantenimiento y Conservación</t>
  </si>
  <si>
    <t xml:space="preserve"> Servicios de Comunicación Social y Publicidad</t>
  </si>
  <si>
    <t xml:space="preserve"> Servicios de Traslado y Viáticos</t>
  </si>
  <si>
    <t xml:space="preserve"> Servicios Oficiales</t>
  </si>
  <si>
    <t xml:space="preserve"> Otros Servicios Generales</t>
  </si>
  <si>
    <t xml:space="preserve">Transferencias, Asignaciones, Subsidios y Otras Ayudas </t>
  </si>
  <si>
    <t xml:space="preserve"> Transferencias Internas y Asignaciones al Sector Público</t>
  </si>
  <si>
    <t xml:space="preserve"> Transferencias al Resto del Sector Público</t>
  </si>
  <si>
    <t xml:space="preserve"> Subsidios y Subvenciones</t>
  </si>
  <si>
    <t xml:space="preserve"> Ayudas Sociales</t>
  </si>
  <si>
    <t xml:space="preserve"> Pensiones y Jubilaciones</t>
  </si>
  <si>
    <t xml:space="preserve"> Transferencias a Fideicomisos, Mandatos y Otros Análogos</t>
  </si>
  <si>
    <t xml:space="preserve"> Transferencias a la Seguridad Social</t>
  </si>
  <si>
    <t xml:space="preserve"> Donativos</t>
  </si>
  <si>
    <t xml:space="preserve"> Transferencias al Exterior</t>
  </si>
  <si>
    <t xml:space="preserve">Bienes Muebles, Inmuebles e Intangibles </t>
  </si>
  <si>
    <t xml:space="preserve"> Mobiliario y Equipo de Administración</t>
  </si>
  <si>
    <t xml:space="preserve"> Mobiliario y Equipo Educacional y Recreativo</t>
  </si>
  <si>
    <t xml:space="preserve"> Equipo e Instrumental Médico y de Laboratorio</t>
  </si>
  <si>
    <t xml:space="preserve"> Vehículos y Equipo de Transporte</t>
  </si>
  <si>
    <t xml:space="preserve"> Equipo de Defensa y Seguridad</t>
  </si>
  <si>
    <t xml:space="preserve"> Maquinaria, Otros Equipos y Herramientas</t>
  </si>
  <si>
    <t xml:space="preserve"> Activos Biológicos</t>
  </si>
  <si>
    <t xml:space="preserve"> Bienes Inmuebles</t>
  </si>
  <si>
    <t xml:space="preserve"> Activos Intangibles</t>
  </si>
  <si>
    <t xml:space="preserve">Inversión Pública </t>
  </si>
  <si>
    <t xml:space="preserve"> Obra Pública en Bienes de Dominio Público</t>
  </si>
  <si>
    <t xml:space="preserve"> Obra Pública en Bienes Propios</t>
  </si>
  <si>
    <t xml:space="preserve"> Proyectos Productivos y Acciones de Fomento</t>
  </si>
  <si>
    <t xml:space="preserve"> Inversiones Financieras y Otras Provisiones </t>
  </si>
  <si>
    <t xml:space="preserve"> Inversiones Para el Fomento de Actividades Productivas</t>
  </si>
  <si>
    <t xml:space="preserve"> Acciones y Participaciones de Capital</t>
  </si>
  <si>
    <t xml:space="preserve"> Compra de Títulos y Valores</t>
  </si>
  <si>
    <t xml:space="preserve"> Concesión de Préstamos</t>
  </si>
  <si>
    <t xml:space="preserve"> Inversiones en Fideicomisos, Mandatos y Otros Análogos</t>
  </si>
  <si>
    <r>
      <t xml:space="preserve">Fideicomiso de Desastres Naturales </t>
    </r>
    <r>
      <rPr>
        <b/>
        <sz val="11"/>
        <color indexed="8"/>
        <rFont val="Calibri"/>
        <family val="2"/>
      </rPr>
      <t>(Informativo)</t>
    </r>
  </si>
  <si>
    <t xml:space="preserve"> Otras Inversiones Financieras</t>
  </si>
  <si>
    <t xml:space="preserve"> Provisiones para Contingencias y Otras Erogaciones Especiales</t>
  </si>
  <si>
    <t xml:space="preserve">Participaciones y Aportaciones </t>
  </si>
  <si>
    <t xml:space="preserve"> Participaciones</t>
  </si>
  <si>
    <t xml:space="preserve"> Aportaciones</t>
  </si>
  <si>
    <t xml:space="preserve"> Convenios</t>
  </si>
  <si>
    <t xml:space="preserve">Deuda Pública </t>
  </si>
  <si>
    <t xml:space="preserve"> Amortización de la Deuda Pública</t>
  </si>
  <si>
    <t xml:space="preserve"> Intereses de la Deuda Pública</t>
  </si>
  <si>
    <t xml:space="preserve"> Comisiones de la Deuda Pública</t>
  </si>
  <si>
    <t xml:space="preserve"> Gastos de la Deuda Pública</t>
  </si>
  <si>
    <t xml:space="preserve"> Costo por Coberturas</t>
  </si>
  <si>
    <t xml:space="preserve"> Apoyos Financieros</t>
  </si>
  <si>
    <t xml:space="preserve"> Adeudos de Ejercicios Fiscales Anteriores (ADEFAS)</t>
  </si>
  <si>
    <t xml:space="preserve">Gasto Etiquetado </t>
  </si>
  <si>
    <t xml:space="preserve">Servicios Personales </t>
  </si>
  <si>
    <t xml:space="preserve">Materiales y Suministros </t>
  </si>
  <si>
    <t xml:space="preserve">Inversiones Financieras y Otras Provisiones </t>
  </si>
  <si>
    <r>
      <t xml:space="preserve">                              Fideicomiso de Desastres Naturales</t>
    </r>
    <r>
      <rPr>
        <b/>
        <sz val="11"/>
        <color indexed="8"/>
        <rFont val="Calibri"/>
        <family val="2"/>
      </rPr>
      <t xml:space="preserve"> (Informativo)</t>
    </r>
  </si>
  <si>
    <t xml:space="preserve">Total de Egresos </t>
  </si>
  <si>
    <t>Nota: Los formatos no se encuentran bloqueados para su buen manejo, las filas que no sean de su competencia manejarlas en ceros.</t>
  </si>
  <si>
    <t xml:space="preserve">Estado Analítico del Ejercicio del Presupuesto de Egresos Detallado - LDF 
Clasificación Administrativa 
2018
(PESOS) </t>
  </si>
  <si>
    <t>A. Dependencia o Unidad Administrativa 1</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</si>
  <si>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</si>
  <si>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</si>
  <si>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</si>
  <si>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</si>
  <si>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</si>
  <si>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</si>
  <si>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</si>
  <si>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t>
  </si>
  <si>
    <t>III. Total de Egresos (III = I + II)</t>
  </si>
  <si>
    <t xml:space="preserve">Estado Analítico del Ejercicio del Presupuesto de Egresos Detallado – LDF
Clasificación Funcional (Finalidad y Función)
2018
(PESOS) </t>
  </si>
  <si>
    <t xml:space="preserve">Gasto No Etiquetado </t>
  </si>
  <si>
    <t xml:space="preserve">Gobierno </t>
  </si>
  <si>
    <t xml:space="preserve"> Legislación</t>
  </si>
  <si>
    <t xml:space="preserve"> Justicia</t>
  </si>
  <si>
    <t xml:space="preserve"> Coordinación de la Política de Gobierno</t>
  </si>
  <si>
    <t xml:space="preserve"> Relaciones Exteriores</t>
  </si>
  <si>
    <t xml:space="preserve"> Asuntos Financieros y Hacendarios</t>
  </si>
  <si>
    <t xml:space="preserve"> Seguridad Nacional</t>
  </si>
  <si>
    <t xml:space="preserve"> Asuntos de Orden Público y de Seguridad Interior</t>
  </si>
  <si>
    <t xml:space="preserve">Desarrollo Social </t>
  </si>
  <si>
    <t xml:space="preserve"> Protección Ambiental</t>
  </si>
  <si>
    <t xml:space="preserve"> Vivienda y Servicios a la Comunidad</t>
  </si>
  <si>
    <t xml:space="preserve"> Salud</t>
  </si>
  <si>
    <t xml:space="preserve"> Recreación, Cultura y Otras Manifestaciones Sociales</t>
  </si>
  <si>
    <t xml:space="preserve"> Educación</t>
  </si>
  <si>
    <t xml:space="preserve"> Protección Social</t>
  </si>
  <si>
    <t xml:space="preserve"> Otros Asuntos Sociales</t>
  </si>
  <si>
    <t xml:space="preserve">Desarrollo Económico </t>
  </si>
  <si>
    <t xml:space="preserve"> Asuntos Económicos, Comerciales y Laborales en General</t>
  </si>
  <si>
    <t xml:space="preserve"> Agropecuaria, Silvicultura, Pesca y Caza</t>
  </si>
  <si>
    <t xml:space="preserve"> Combustibles y Energía</t>
  </si>
  <si>
    <t xml:space="preserve"> Minería, Manufacturas y Construcción</t>
  </si>
  <si>
    <t xml:space="preserve"> Transporte</t>
  </si>
  <si>
    <t xml:space="preserve"> Comunicaciones</t>
  </si>
  <si>
    <t xml:space="preserve"> Turismo</t>
  </si>
  <si>
    <t xml:space="preserve"> Ciencia, Tecnología e Innovación</t>
  </si>
  <si>
    <t xml:space="preserve"> Otras Industrias y Otros Asuntos Económicos</t>
  </si>
  <si>
    <t>Otras No Clasificadas en Funciones Anteriores</t>
  </si>
  <si>
    <t xml:space="preserve"> Transacciones de la Deuda Publica / Costo Financiero de la Deuda</t>
  </si>
  <si>
    <t>Transferencias, Participaciones y Aportaciones Entre Diferentes Niveles y Ordenes de Gobierno</t>
  </si>
  <si>
    <t xml:space="preserve"> Saneamiento del Sistema Financiero</t>
  </si>
  <si>
    <t xml:space="preserve"> Adeudos de Ejercicios Fiscales Anteriores</t>
  </si>
  <si>
    <t xml:space="preserve">Otras No Clasificadas en Funciones Anteriores </t>
  </si>
  <si>
    <t xml:space="preserve"> Transferencias, Participaciones y Aportaciones Entre Diferentes Niveles y Ordenes de Gobierno</t>
  </si>
  <si>
    <t>Estado Analítico del Ejercicio del Presupuesto de Egresos Detallado - LDF 
Clasificación de Servicios Personales por Categoría 
2018
(PESOS)</t>
  </si>
  <si>
    <t xml:space="preserve"> Personal Administrativo y de Servicio Público</t>
  </si>
  <si>
    <t xml:space="preserve"> Magisterio</t>
  </si>
  <si>
    <t xml:space="preserve"> Servicios de Salud </t>
  </si>
  <si>
    <t xml:space="preserve"> Personal Administrativo</t>
  </si>
  <si>
    <t xml:space="preserve"> Personal Médico, Paramédico y afín</t>
  </si>
  <si>
    <t>Seguridad Pública</t>
  </si>
  <si>
    <t xml:space="preserve">Gastos asociados a la implementación de nuevas leyes federales o reformas a las mismas  </t>
  </si>
  <si>
    <t xml:space="preserve"> Nombre del Programa o Ley 1</t>
  </si>
  <si>
    <t xml:space="preserve"> Nombre del Programa o Ley 2</t>
  </si>
  <si>
    <t>Sentencias laborales definitivas</t>
  </si>
  <si>
    <t>Personal Administrativo y de Servicio Público</t>
  </si>
  <si>
    <t>Magisterio</t>
  </si>
  <si>
    <t>Servicios de Salud</t>
  </si>
  <si>
    <t xml:space="preserve">Gastos asociados a la implementación de nuevas leyes federales o reformas a las mismas </t>
  </si>
  <si>
    <t xml:space="preserve">Total del Gasto en Servicios Personales      </t>
  </si>
  <si>
    <t xml:space="preserve"> </t>
  </si>
  <si>
    <t>GOBERNACION</t>
  </si>
  <si>
    <t>PRESIDENTE MUNICIPAL</t>
  </si>
  <si>
    <t>PRESIDENCIA MUNICIPAL</t>
  </si>
  <si>
    <t>SECRETARIO PARTICULAR</t>
  </si>
  <si>
    <t>SECRETARIA</t>
  </si>
  <si>
    <t>CHOFER</t>
  </si>
  <si>
    <t xml:space="preserve">JEFE DE GABINETE </t>
  </si>
  <si>
    <t>SECRETARIO GENERAL</t>
  </si>
  <si>
    <t>SECRETARÍA GENERAL</t>
  </si>
  <si>
    <t xml:space="preserve">SECRETARIA </t>
  </si>
  <si>
    <t>OFICIAL DE REGISTRO CIVIL  TUXCUECA</t>
  </si>
  <si>
    <t>OFICIALIA REGISTRO CIVIL</t>
  </si>
  <si>
    <t>SECRETARIA SAN LUIS SOYATLAN</t>
  </si>
  <si>
    <t>SINDICO MUNICIPAL</t>
  </si>
  <si>
    <t>SINDICATURA</t>
  </si>
  <si>
    <t xml:space="preserve">TITULAR </t>
  </si>
  <si>
    <t xml:space="preserve">UNIDAD DE TRANSPARENCIA </t>
  </si>
  <si>
    <t>OFICIAL MAYOR</t>
  </si>
  <si>
    <t>OFICIALIA MAYOR</t>
  </si>
  <si>
    <t>DELEGADO(A)  MUNICIPAL</t>
  </si>
  <si>
    <t>DELEGACION SAN LUIS SOYATLAN</t>
  </si>
  <si>
    <t>AGENTE MUNICIPAL</t>
  </si>
  <si>
    <t>AGENCIA MUNICIPAL SAN NICOLAS DE ACUÑA</t>
  </si>
  <si>
    <t>AGENCIA MUNICIPAL TEPEHUAJE</t>
  </si>
  <si>
    <t>AGENCIA MUNICIPAL PURUAGUA DE RAMON CORONA</t>
  </si>
  <si>
    <t>AGENCIA MUNICIPAL LAS CEBOLLAS</t>
  </si>
  <si>
    <t>AGENCIA MUNICIPAL EL SAUCITO</t>
  </si>
  <si>
    <t>ENCARGADO DE HACIENDA MUNICIPAL</t>
  </si>
  <si>
    <t>HACIENDA MUNICIPAL</t>
  </si>
  <si>
    <t>ENCARGADO DEL DEPARTAMENTO DE EGRESOS</t>
  </si>
  <si>
    <t>ENCARGADO DEL DEPARTAMENTO DE INGRESOS</t>
  </si>
  <si>
    <t>AUXILIAR DE HACIENDA MUNICIPAL</t>
  </si>
  <si>
    <t>ENCARGADO DEL DEPARTAMENTO DE CATASTRO</t>
  </si>
  <si>
    <t>DIRECCION DE CATASTRO</t>
  </si>
  <si>
    <t>AUXLIAR DE CATASTRO</t>
  </si>
  <si>
    <t>DIRECTOR DE OBRAS PUBLICAS</t>
  </si>
  <si>
    <t>DIRECCION DE OBRAS PUBLICAS</t>
  </si>
  <si>
    <t>AUXILIAR DE OBRAS PUBLICAS</t>
  </si>
  <si>
    <t>DEPARTAMENTO DE SERVICIOS PUBLICOS MUNICIPALES</t>
  </si>
  <si>
    <t>JARDINERO CAMPO FUTBOL SAN LUIS SOYATLAN</t>
  </si>
  <si>
    <t>ENCARGADO DE PANTEON TUXCUECA</t>
  </si>
  <si>
    <t>ENCARGADO PANTEON SAN LUIS SOYATLAN</t>
  </si>
  <si>
    <t>JARDINERO CAMPO FUTBOL EL TEPEHUAJE</t>
  </si>
  <si>
    <t>RECOLECTOR DE BASURA ASEO PUBLICO</t>
  </si>
  <si>
    <t>JARDINERO PLAZA DE PURUAGUA DE RAMON CORONA</t>
  </si>
  <si>
    <t>JARDINERO PLAZA DE TEPEHUAJE</t>
  </si>
  <si>
    <t xml:space="preserve">JARDINERO CAMPO DE FUTBOL DE TUXCUECA </t>
  </si>
  <si>
    <t>CHOFER CAMION RECOLECTOR DE BASURA</t>
  </si>
  <si>
    <t>JARDINERO PLAZA SAN NICOLAS DE ACUÑA</t>
  </si>
  <si>
    <t>JARDINERO PLAZA SAN LUIS SOYATLAN</t>
  </si>
  <si>
    <t>JARDINERO PLAZA TUXCUECA</t>
  </si>
  <si>
    <t>ELECTRICISTA</t>
  </si>
  <si>
    <t>ENCARGADO DEL DEPARTAMENTO  DE SERVICIOS PUBLICOS MUNICIPALES</t>
  </si>
  <si>
    <t>MEDICO MUNICIPAL</t>
  </si>
  <si>
    <t>DEPARTAMENTO DE SERVICIOS GENERALES</t>
  </si>
  <si>
    <t>ASEADOR MALECON DE TUXCUECA</t>
  </si>
  <si>
    <t>ASEADOR MALECON DE SAN NICOLAS DE ACUÑA</t>
  </si>
  <si>
    <t>ASEADOR MALECON SAN LUIS SOYATLAN</t>
  </si>
  <si>
    <t>AUXILIAR DE INTENDENCIA</t>
  </si>
  <si>
    <t>ASEADOR DE MALECON SAN LUIS SOYATLAN</t>
  </si>
  <si>
    <t>ENCARGADA DEL INSTITUTO DE LA MUJER</t>
  </si>
  <si>
    <t>INSTITUTO DE LA MUJER</t>
  </si>
  <si>
    <t>DIRECTOR DE DESARROLLO AGROPECUARIO</t>
  </si>
  <si>
    <t>DIRECCION DESARROLLO AGROPECUARIO</t>
  </si>
  <si>
    <t>AUXILIAR DE DESARROLLO AGROPECUARIO</t>
  </si>
  <si>
    <t>DIRECTOR DE AGUA POTABLE</t>
  </si>
  <si>
    <t>DIRECCION DE AGUA POTABLE</t>
  </si>
  <si>
    <t>FONTANERO PURUAGUA DE RAMON CORONA</t>
  </si>
  <si>
    <t xml:space="preserve">ENCARGADO DE MANTENIMIENTO DE DESASOLVE DRENEAJE </t>
  </si>
  <si>
    <t>FONTANERO SAN NICOLAS DE ACUÑA</t>
  </si>
  <si>
    <t>ENCARGADA DE RECAUDACION SAN NICOLAS DE ACUÑA</t>
  </si>
  <si>
    <t>ENCARGADO DE BOMBAS DE AGUA</t>
  </si>
  <si>
    <t>FONTANERO TUXCUECA</t>
  </si>
  <si>
    <t>FONTANERO SAN LUIS SOYATLAN</t>
  </si>
  <si>
    <t>FONTANERO TEPEHUAJE</t>
  </si>
  <si>
    <t>ENCARGADA DE RECAUDACION PURUAGUA DE RAMON CORONA</t>
  </si>
  <si>
    <t>ENCARGADA DE RECAUDACION EL TEPEHUAJE</t>
  </si>
  <si>
    <t>ENCARGADA DE RECAUDACION TUXCUECA</t>
  </si>
  <si>
    <t>ENCARGADAD DE RECAUDACION SAN LUIS SOYATLAN</t>
  </si>
  <si>
    <t>DIRECTOR DE CULTURA</t>
  </si>
  <si>
    <t>DIRECTOR DE DESARROLLO SOCIAL</t>
  </si>
  <si>
    <t>DIRECCION DE DESARROLLO SOCIAL</t>
  </si>
  <si>
    <t>AUXILIAR DE DESARROLLO SOCIAL</t>
  </si>
  <si>
    <t>DIRECTOR DE DEPORTES</t>
  </si>
  <si>
    <t>DIRECCION DE DEPORTES</t>
  </si>
  <si>
    <t>ENCARGADA DE RECEPCION Y CORREOS</t>
  </si>
  <si>
    <t>AUXILIAR DE BIBLIOTECA SAN LUIS SOYATLAN</t>
  </si>
  <si>
    <t>BIBLIOTECA MUNICIPAL</t>
  </si>
  <si>
    <t>SUBDIRECTOR DE SEGURIDAD PUBLICA</t>
  </si>
  <si>
    <t>DIRECCION GENERAL DE SEGURIDAD PUBLICA</t>
  </si>
  <si>
    <t>COMANDANTE</t>
  </si>
  <si>
    <t>POLICIA DE LINEA</t>
  </si>
  <si>
    <t>DIRECTOR DE PROTECCION CIVIL</t>
  </si>
  <si>
    <t>DIRECCION DE PROTECCION CIVIL</t>
  </si>
  <si>
    <t>PARAMEDICO</t>
  </si>
  <si>
    <t>DIRECTOR DE SEGURIDAD PUBLICA</t>
  </si>
  <si>
    <t>ENCARGADO DE INFORMATICA</t>
  </si>
  <si>
    <t>DEPARTAMENTO DE INFORMATICA</t>
  </si>
  <si>
    <t xml:space="preserve">DIRECCION COMUNICACION SOCIAL </t>
  </si>
  <si>
    <t>DIRECTOR</t>
  </si>
  <si>
    <t>DIRECCION DE PROMOCION ECONOMICA</t>
  </si>
  <si>
    <t xml:space="preserve">CONTRALOR </t>
  </si>
  <si>
    <t xml:space="preserve">CONTRALORIA MUNICIPAL </t>
  </si>
  <si>
    <t>Tuxcueca</t>
  </si>
  <si>
    <t>ENCARGADO DE COMBUSTIBLES</t>
  </si>
  <si>
    <t>AGENCIA MUNICIPAL PUERTO CORONA</t>
  </si>
  <si>
    <t>INSPECTOR DE OBRAS PÚBLICAS</t>
  </si>
  <si>
    <t>AGENTE MUNICIPAL PUERTA DE SAN NICOLÁS</t>
  </si>
  <si>
    <t>CHOFER GENERAL</t>
  </si>
  <si>
    <t>DIRECTOR SERVICIOS GENERALES</t>
  </si>
  <si>
    <t>INSPECTOR DE GANADERÍA</t>
  </si>
  <si>
    <t>GUARDARASTRO</t>
  </si>
  <si>
    <t>BOMBERO</t>
  </si>
  <si>
    <t>MEDICO EN EL ÁREA DE PROTECCIÓN CIVIL Y ATENCIÓN DE URGENCIAS</t>
  </si>
  <si>
    <t>CHOFER DE TRANSPORTE ESCOLAR</t>
  </si>
  <si>
    <t>AUXILIAR COMEDOR ASISTENCIAL</t>
  </si>
  <si>
    <t>Entidad Pública:   Municipio de Tuxcueca, Jalisco</t>
  </si>
  <si>
    <t>LA APLICACIÓN DEL PRESUPUESTO EN ATENCION A LAS NECESIDADES PRIORITARIAS DE LA POBLACION</t>
  </si>
  <si>
    <t xml:space="preserve">LLEVAR UN CONTROL PARA QUE DE FORMA OPORTUNA SE DETECTE QUE SE LE HAYA DADO CUMPLIMIENTO A LO ESTABLECIDO EN EL PLAN DE DESARROLLO CON EFICIENCIA, EFICACIA Y ECONOMÍA </t>
  </si>
  <si>
    <t>DISTRIBUCION DE LA INFRAESTRUCTURA DE ACUERDO A LAS NECESIDADES DEL MUNICIPIO</t>
  </si>
  <si>
    <t>PROGRAMAS DE AUSTERIDAD Y AHORRO PRESUPUESTAL</t>
  </si>
  <si>
    <t>PROGRAMAS Y PROYECTOS VIABLES Y CON SENTIDO SOCIAL</t>
  </si>
  <si>
    <t>TRANSPARENCIA DEL EJERCICIO DEL PRESUPUESTO</t>
  </si>
  <si>
    <t>Objetivos del Plan Municipal de Desarrollo 2018</t>
  </si>
  <si>
    <t xml:space="preserve">ACERCAR LOS SERVICIOS A LA POBLACION MEJORANDO LOS SITEMAS </t>
  </si>
  <si>
    <t>MEJORAR LA VIABILIDAD Y LA INFRAESTRUCTURA BASICA DEL MUNICPIO</t>
  </si>
  <si>
    <t>MEJORAR LA CALIDAD DE LOS SERVICIOS</t>
  </si>
  <si>
    <t xml:space="preserve">TRANSPARENCIA Y RENDICION DE CUENTAS </t>
  </si>
  <si>
    <t xml:space="preserve">Compromisos del Plan Municipal de Desarrollo 2018  y asuntos críticos de atención </t>
  </si>
  <si>
    <t>CUADRILLA</t>
  </si>
  <si>
    <t>Dirección de Agua Potable</t>
  </si>
  <si>
    <t>Biblioteca Municipal</t>
  </si>
  <si>
    <t>Dirección de Deportes</t>
  </si>
  <si>
    <t>Dirección del Instituto de la Mujer</t>
  </si>
  <si>
    <t>Registro Civil</t>
  </si>
  <si>
    <t>Titular Unidad de Transparencia</t>
  </si>
  <si>
    <t>Delegaciónes y Agencias</t>
  </si>
  <si>
    <t>Dirección de Catastro</t>
  </si>
  <si>
    <t>Dirección de Informática y Contralor</t>
  </si>
  <si>
    <t>EFICIENCIA</t>
  </si>
  <si>
    <t>MENSUAL</t>
  </si>
  <si>
    <t>PORCENTAJE</t>
  </si>
  <si>
    <t>Porcentaje de estrategias plicadas en  2017/total de estrategias  presentadas  para su aplicación en 2016*100</t>
  </si>
  <si>
    <t>Acrividades realizadas en 2017/total de actividades*100</t>
  </si>
  <si>
    <t>Programación: Desempeño de las funciones 2018</t>
  </si>
  <si>
    <t xml:space="preserve">1.-Prestación de Servicios Públicos 2.-Provisión de Bienes Públicos 3.-Planeación, seguimiento y evaluación de políticas públicas  4.-Promoción y fomento 5.-Regulación y supervisión
</t>
  </si>
  <si>
    <t>Eficiencia en la Administracion Municipal</t>
  </si>
  <si>
    <t>Administracion Publica Eficiente</t>
  </si>
  <si>
    <t>Actividades del sector público en todos los aspectos de la administración, que realiza en forma directa, regular y continua, para satisfacer demandas de la sociedad.</t>
  </si>
  <si>
    <t>ascendente</t>
  </si>
  <si>
    <t>REGIDORES</t>
  </si>
  <si>
    <t>SECRETARIA GENERAL</t>
  </si>
  <si>
    <t>COORDINACION DE GABINETE</t>
  </si>
  <si>
    <t>SISTEMA DIF</t>
  </si>
  <si>
    <t>DEPARTAMENTO DE CATASTRO</t>
  </si>
  <si>
    <t>OBRAS PUBLICAS</t>
  </si>
  <si>
    <t>SERVICIOS PUBLICOS</t>
  </si>
  <si>
    <t>COMUNICACIÓN SOCIAL</t>
  </si>
  <si>
    <t>INOVACION GUBERNAMENTAL</t>
  </si>
  <si>
    <t>DEPARTAMENTO DE TURISMO</t>
  </si>
  <si>
    <t>AGUA POTABLE</t>
  </si>
  <si>
    <t>DEPARTAMENTO AGROPECUARIO</t>
  </si>
  <si>
    <t>DELEGACION</t>
  </si>
  <si>
    <t>AGENCIAS</t>
  </si>
  <si>
    <t>DIRECCION DE CULTURA</t>
  </si>
  <si>
    <t>SEGURIDAD PUBLICA</t>
  </si>
  <si>
    <t>PROTECCION CIVIL</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</si>
</sst>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0000"/>
    <numFmt numFmtId="166" formatCode="_-[$€]* #,##0.00_-;\-[$€]* #,##0.00_-;_-[$€]* &quot;-&quot;??_-;_-@_-"/>
    <numFmt numFmtId="167" formatCode="_-&quot;$&quot;* #,##0_-;\-&quot;$&quot;* #,##0_-;_-&quot;$&quot;* &quot;-&quot;??_-;_-@_-"/>
    <numFmt numFmtId="168" formatCode="0_ ;\-0\ "/>
    <numFmt numFmtId="169" formatCode="#,##0_ ;\-#,##0\ "/>
    <numFmt numFmtId="170" formatCode="0."/>
    <numFmt numFmtId="171" formatCode="#,##0.00_ ;\-#,##0.00\ "/>
  </numFmts>
  <fonts count="65" x14ac:knownFonts="1">
    <font>
      <sz val="11"/>
      <color theme="1"/>
      <name val="Calibri"/>
      <family val="2"/>
      <scheme val="minor"/>
    </font>
    <font>
      <sz val="11"/>
      <color indexed="8"/>
      <name val="Calibri"/>
      <family val="2"/>
    </font>
    <font>
      <sz val="10"/>
      <name val="Arial"/>
      <family val="2"/>
    </font>
    <font>
      <sz val="10"/>
      <color indexed="81"/>
      <name val="Tahoma"/>
      <family val="2"/>
    </font>
    <font>
      <b/>
      <sz val="10"/>
      <color indexed="81"/>
      <name val="Tahoma"/>
      <family val="2"/>
    </font>
    <font>
      <b/>
      <sz val="12"/>
      <color indexed="81"/>
      <name val="Arial"/>
      <family val="2"/>
    </font>
    <font>
      <b/>
      <sz val="8"/>
      <color indexed="81"/>
      <name val="Tahoma"/>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b/>
      <sz val="9"/>
      <color indexed="81"/>
      <name val="Tahoma"/>
      <family val="2"/>
    </font>
    <font>
      <b/>
      <sz val="11"/>
      <color indexed="81"/>
      <name val="Tahoma"/>
      <family val="2"/>
    </font>
    <font>
      <sz val="11"/>
      <color indexed="81"/>
      <name val="Tahoma"/>
      <family val="2"/>
    </font>
    <font>
      <b/>
      <sz val="8"/>
      <color indexed="81"/>
      <name val="Arial"/>
      <family val="2"/>
    </font>
    <font>
      <b/>
      <sz val="14"/>
      <color indexed="9"/>
      <name val="Calibri"/>
      <family val="2"/>
    </font>
    <font>
      <sz val="14"/>
      <color indexed="9"/>
      <name val="Calibri"/>
      <family val="2"/>
    </font>
    <font>
      <b/>
      <u/>
      <sz val="11"/>
      <color indexed="81"/>
      <name val="Tahoma"/>
      <family val="2"/>
    </font>
    <font>
      <sz val="11"/>
      <color indexed="9"/>
      <name val="Calibri"/>
      <family val="2"/>
    </font>
    <font>
      <b/>
      <sz val="18"/>
      <color indexed="62"/>
      <name val="Cambria"/>
      <family val="2"/>
    </font>
    <font>
      <b/>
      <u/>
      <sz val="10"/>
      <color indexed="81"/>
      <name val="Tahoma"/>
      <family val="2"/>
    </font>
    <font>
      <sz val="10"/>
      <name val="Arial"/>
      <family val="2"/>
    </font>
    <font>
      <sz val="9"/>
      <color indexed="81"/>
      <name val="Tahoma"/>
      <family val="2"/>
    </font>
    <font>
      <b/>
      <u/>
      <sz val="9"/>
      <color indexed="81"/>
      <name val="Tahoma"/>
      <family val="2"/>
    </font>
    <font>
      <b/>
      <i/>
      <sz val="10"/>
      <color indexed="81"/>
      <name val="Tahoma"/>
      <family val="2"/>
    </font>
    <font>
      <u/>
      <sz val="10"/>
      <color indexed="81"/>
      <name val="Tahoma"/>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8"/>
      <color theme="0"/>
      <name val="Calibri"/>
      <family val="2"/>
      <scheme val="minor"/>
    </font>
    <font>
      <sz val="14"/>
      <color theme="1"/>
      <name val="Calibri"/>
      <family val="2"/>
      <scheme val="minor"/>
    </font>
    <font>
      <b/>
      <sz val="14"/>
      <color theme="1"/>
      <name val="Calibri"/>
      <family val="2"/>
      <scheme val="minor"/>
    </font>
    <font>
      <b/>
      <sz val="16"/>
      <color theme="0" tint="-4.9989318521683403E-2"/>
      <name val="Calibri"/>
      <family val="2"/>
      <scheme val="minor"/>
    </font>
    <font>
      <b/>
      <sz val="16"/>
      <color theme="1"/>
      <name val="Calibri"/>
      <family val="2"/>
      <scheme val="minor"/>
    </font>
    <font>
      <b/>
      <sz val="18"/>
      <color theme="1"/>
      <name val="Calibri"/>
      <family val="2"/>
      <scheme val="minor"/>
    </font>
    <font>
      <b/>
      <sz val="11"/>
      <name val="Calibri"/>
      <family val="2"/>
      <scheme val="minor"/>
    </font>
    <font>
      <sz val="10"/>
      <color indexed="8"/>
      <name val="Calibri"/>
      <family val="2"/>
      <scheme val="minor"/>
    </font>
    <font>
      <b/>
      <sz val="10"/>
      <color indexed="8"/>
      <name val="Calibri"/>
      <family val="2"/>
      <scheme val="minor"/>
    </font>
    <font>
      <b/>
      <sz val="11"/>
      <color indexed="8"/>
      <name val="Calibri"/>
      <family val="2"/>
      <scheme val="minor"/>
    </font>
    <font>
      <sz val="9"/>
      <color indexed="8"/>
      <name val="Calibri"/>
      <family val="2"/>
      <scheme val="minor"/>
    </font>
    <font>
      <b/>
      <sz val="10"/>
      <color theme="0"/>
      <name val="Calibri"/>
      <family val="2"/>
      <scheme val="minor"/>
    </font>
    <font>
      <b/>
      <sz val="12"/>
      <name val="Calibri"/>
      <family val="2"/>
      <scheme val="minor"/>
    </font>
    <font>
      <sz val="10"/>
      <color theme="0"/>
      <name val="Calibri"/>
      <family val="2"/>
      <scheme val="minor"/>
    </font>
    <font>
      <b/>
      <i/>
      <sz val="10"/>
      <color theme="0"/>
      <name val="Calibri"/>
      <family val="2"/>
      <scheme val="minor"/>
    </font>
    <font>
      <b/>
      <sz val="12"/>
      <color theme="0"/>
      <name val="Calibri"/>
      <family val="2"/>
      <scheme val="minor"/>
    </font>
    <font>
      <b/>
      <i/>
      <sz val="12"/>
      <color theme="0"/>
      <name val="Calibri"/>
      <family val="2"/>
      <scheme val="minor"/>
    </font>
    <font>
      <b/>
      <i/>
      <sz val="11"/>
      <color theme="0"/>
      <name val="Calibri"/>
      <family val="2"/>
      <scheme val="minor"/>
    </font>
    <font>
      <b/>
      <sz val="16"/>
      <color theme="0"/>
      <name val="Calibri"/>
      <family val="2"/>
      <scheme val="minor"/>
    </font>
    <font>
      <sz val="11"/>
      <name val="Calibri"/>
      <family val="2"/>
      <scheme val="minor"/>
    </font>
    <font>
      <b/>
      <sz val="11"/>
      <color theme="0"/>
      <name val="Calibri"/>
      <family val="2"/>
    </font>
    <font>
      <b/>
      <sz val="14"/>
      <color theme="0"/>
      <name val="Calibri"/>
      <family val="2"/>
      <scheme val="minor"/>
    </font>
    <font>
      <b/>
      <sz val="10"/>
      <name val="Calibri"/>
      <family val="2"/>
      <scheme val="minor"/>
    </font>
    <font>
      <sz val="16"/>
      <color theme="1"/>
      <name val="Calibri"/>
      <family val="2"/>
      <scheme val="minor"/>
    </font>
    <font>
      <b/>
      <sz val="20"/>
      <color theme="1"/>
      <name val="Calibri"/>
      <family val="2"/>
      <scheme val="minor"/>
    </font>
    <font>
      <b/>
      <sz val="12"/>
      <color theme="0"/>
      <name val="Calibri"/>
      <family val="2"/>
    </font>
    <font>
      <b/>
      <sz val="14"/>
      <name val="Calibri"/>
      <family val="2"/>
      <scheme val="minor"/>
    </font>
  </fonts>
  <fills count="26">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65"/>
        <bgColor indexed="64"/>
      </patternFill>
    </fill>
    <fill>
      <patternFill patternType="solid">
        <fgColor theme="0"/>
        <bgColor indexed="64"/>
      </patternFill>
    </fill>
    <fill>
      <patternFill patternType="solid">
        <fgColor rgb="FFFFF2D4"/>
        <bgColor indexed="64"/>
      </patternFill>
    </fill>
    <fill>
      <patternFill patternType="solid">
        <fgColor rgb="FF0DFFEE"/>
        <bgColor indexed="64"/>
      </patternFill>
    </fill>
    <fill>
      <patternFill patternType="solid">
        <fgColor rgb="FF00C4B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rgb="FF00736F"/>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D597"/>
        <bgColor indexed="64"/>
      </patternFill>
    </fill>
  </fills>
  <borders count="16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rgb="FF92D050"/>
      </left>
      <right style="thin">
        <color indexed="64"/>
      </right>
      <top style="thin">
        <color rgb="FF92D050"/>
      </top>
      <bottom style="thin">
        <color rgb="FF92D05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top/>
      <bottom/>
      <diagonal/>
    </border>
    <border>
      <left/>
      <right/>
      <top/>
      <bottom style="medium">
        <color theme="0" tint="-0.499984740745262"/>
      </bottom>
      <diagonal/>
    </border>
    <border>
      <left/>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style="thin">
        <color indexed="64"/>
      </top>
      <bottom style="thin">
        <color rgb="FF92D050"/>
      </bottom>
      <diagonal/>
    </border>
    <border>
      <left style="thin">
        <color rgb="FF92D050"/>
      </left>
      <right style="thin">
        <color rgb="FF92D050"/>
      </right>
      <top style="thin">
        <color rgb="FF92D050"/>
      </top>
      <bottom style="thin">
        <color rgb="FF009900"/>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rgb="FF92D050"/>
      </right>
      <top style="thin">
        <color rgb="FF92D050"/>
      </top>
      <bottom style="thin">
        <color indexed="64"/>
      </bottom>
      <diagonal/>
    </border>
    <border>
      <left style="thin">
        <color rgb="FF92D050"/>
      </left>
      <right style="thin">
        <color indexed="64"/>
      </right>
      <top style="thin">
        <color rgb="FF92D050"/>
      </top>
      <bottom style="thin">
        <color indexed="64"/>
      </bottom>
      <diagonal/>
    </border>
    <border>
      <left style="thin">
        <color rgb="FF92D050"/>
      </left>
      <right style="thin">
        <color indexed="64"/>
      </right>
      <top style="thin">
        <color rgb="FF92D050"/>
      </top>
      <bottom/>
      <diagonal/>
    </border>
    <border>
      <left style="thin">
        <color rgb="FF92D050"/>
      </left>
      <right style="thin">
        <color indexed="64"/>
      </right>
      <top/>
      <bottom style="thin">
        <color rgb="FF92D050"/>
      </bottom>
      <diagonal/>
    </border>
    <border>
      <left style="thin">
        <color rgb="FF92D050"/>
      </left>
      <right style="thin">
        <color indexed="64"/>
      </right>
      <top style="thin">
        <color rgb="FF92D050"/>
      </top>
      <bottom style="thin">
        <color rgb="FF00A79D"/>
      </bottom>
      <diagonal/>
    </border>
    <border>
      <left style="thin">
        <color rgb="FF92D050"/>
      </left>
      <right style="thin">
        <color indexed="64"/>
      </right>
      <top style="thin">
        <color rgb="FF009900"/>
      </top>
      <bottom style="thin">
        <color rgb="FF009900"/>
      </bottom>
      <diagonal/>
    </border>
    <border>
      <left style="thin">
        <color rgb="FF92D050"/>
      </left>
      <right style="thin">
        <color indexed="64"/>
      </right>
      <top/>
      <bottom/>
      <diagonal/>
    </border>
    <border>
      <left style="thin">
        <color rgb="FF92D050"/>
      </left>
      <right style="thin">
        <color indexed="64"/>
      </right>
      <top style="thin">
        <color rgb="FF00A79D"/>
      </top>
      <bottom style="thin">
        <color indexed="64"/>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style="thin">
        <color theme="0" tint="-4.9989318521683403E-2"/>
      </top>
      <bottom style="thin">
        <color theme="0" tint="-4.9989318521683403E-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indexed="64"/>
      </right>
      <top/>
      <bottom style="thin">
        <color theme="0" tint="-0.499984740745262"/>
      </bottom>
      <diagonal/>
    </border>
    <border>
      <left style="thin">
        <color indexed="64"/>
      </left>
      <right/>
      <top/>
      <bottom style="thin">
        <color theme="0" tint="-0.499984740745262"/>
      </bottom>
      <diagonal/>
    </border>
    <border>
      <left style="thin">
        <color indexed="64"/>
      </left>
      <right/>
      <top style="thin">
        <color theme="0" tint="-0.499984740745262"/>
      </top>
      <bottom/>
      <diagonal/>
    </border>
    <border>
      <left/>
      <right/>
      <top/>
      <bottom style="thin">
        <color theme="6"/>
      </bottom>
      <diagonal/>
    </border>
    <border>
      <left style="thin">
        <color indexed="64"/>
      </left>
      <right style="thin">
        <color rgb="FF92D050"/>
      </right>
      <top style="thin">
        <color rgb="FF92D050"/>
      </top>
      <bottom style="thin">
        <color indexed="64"/>
      </bottom>
      <diagonal/>
    </border>
    <border>
      <left/>
      <right/>
      <top style="thin">
        <color theme="6"/>
      </top>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style="medium">
        <color theme="0"/>
      </left>
      <right/>
      <top style="medium">
        <color theme="0"/>
      </top>
      <bottom/>
      <diagonal/>
    </border>
    <border>
      <left/>
      <right/>
      <top style="medium">
        <color theme="0"/>
      </top>
      <bottom/>
      <diagonal/>
    </border>
    <border>
      <left style="thin">
        <color theme="4" tint="0.79989013336588644"/>
      </left>
      <right/>
      <top/>
      <bottom style="thin">
        <color theme="4" tint="0.79989013336588644"/>
      </bottom>
      <diagonal/>
    </border>
    <border>
      <left style="thin">
        <color theme="4" tint="0.79989013336588644"/>
      </left>
      <right/>
      <top style="thin">
        <color theme="4" tint="0.79989013336588644"/>
      </top>
      <bottom/>
      <diagonal/>
    </border>
    <border>
      <left style="thin">
        <color theme="0" tint="-4.9989318521683403E-2"/>
      </left>
      <right/>
      <top/>
      <bottom/>
      <diagonal/>
    </border>
    <border>
      <left style="thin">
        <color theme="0" tint="-4.9989318521683403E-2"/>
      </left>
      <right style="thin">
        <color theme="0" tint="-4.9989318521683403E-2"/>
      </right>
      <top/>
      <bottom/>
      <diagonal/>
    </border>
    <border>
      <left style="thin">
        <color theme="0"/>
      </left>
      <right/>
      <top/>
      <bottom/>
      <diagonal/>
    </border>
    <border>
      <left/>
      <right style="thin">
        <color theme="4" tint="0.79989013336588644"/>
      </right>
      <top/>
      <bottom/>
      <diagonal/>
    </border>
    <border>
      <left style="thin">
        <color theme="4" tint="0.79989013336588644"/>
      </left>
      <right style="thin">
        <color theme="4" tint="0.79989013336588644"/>
      </right>
      <top/>
      <bottom style="thin">
        <color theme="4" tint="0.79989013336588644"/>
      </bottom>
      <diagonal/>
    </border>
    <border>
      <left/>
      <right style="thin">
        <color theme="4" tint="0.79989013336588644"/>
      </right>
      <top style="thin">
        <color theme="4" tint="0.79989013336588644"/>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4" tint="0.79989013336588644"/>
      </left>
      <right style="thin">
        <color theme="4" tint="0.79989013336588644"/>
      </right>
      <top style="thin">
        <color theme="4" tint="0.79989013336588644"/>
      </top>
      <bottom/>
      <diagonal/>
    </border>
    <border>
      <left style="thin">
        <color theme="4" tint="0.79989013336588644"/>
      </left>
      <right/>
      <top/>
      <bottom/>
      <diagonal/>
    </border>
    <border>
      <left style="medium">
        <color theme="0" tint="-0.499984740745262"/>
      </left>
      <right style="thin">
        <color theme="4" tint="0.79989013336588644"/>
      </right>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indexed="64"/>
      </left>
      <right style="thin">
        <color indexed="64"/>
      </right>
      <top style="thin">
        <color indexed="64"/>
      </top>
      <bottom style="thin">
        <color rgb="FF00736F"/>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double">
        <color auto="1"/>
      </left>
      <right style="thin">
        <color indexed="64"/>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style="thin">
        <color theme="4" tint="0.79989013336588644"/>
      </bottom>
      <diagonal/>
    </border>
    <border>
      <left/>
      <right style="double">
        <color auto="1"/>
      </right>
      <top/>
      <bottom style="thin">
        <color theme="4" tint="0.79989013336588644"/>
      </bottom>
      <diagonal/>
    </border>
    <border>
      <left style="double">
        <color auto="1"/>
      </left>
      <right style="thin">
        <color theme="4" tint="0.79992065187536243"/>
      </right>
      <top style="thin">
        <color theme="4" tint="0.79989013336588644"/>
      </top>
      <bottom/>
      <diagonal/>
    </border>
    <border>
      <left style="thin">
        <color theme="4" tint="0.79992065187536243"/>
      </left>
      <right style="double">
        <color auto="1"/>
      </right>
      <top style="thin">
        <color theme="4" tint="0.79989013336588644"/>
      </top>
      <bottom/>
      <diagonal/>
    </border>
    <border>
      <left style="double">
        <color auto="1"/>
      </left>
      <right style="thin">
        <color indexed="64"/>
      </right>
      <top style="thin">
        <color indexed="64"/>
      </top>
      <bottom style="double">
        <color auto="1"/>
      </bottom>
      <diagonal/>
    </border>
    <border>
      <left style="thin">
        <color indexed="64"/>
      </left>
      <right style="double">
        <color auto="1"/>
      </right>
      <top style="thin">
        <color indexed="64"/>
      </top>
      <bottom style="double">
        <color auto="1"/>
      </bottom>
      <diagonal/>
    </border>
    <border>
      <left/>
      <right/>
      <top style="thin">
        <color indexed="64"/>
      </top>
      <bottom style="medium">
        <color indexed="64"/>
      </bottom>
      <diagonal/>
    </border>
    <border>
      <left style="thin">
        <color theme="0" tint="-0.499984740745262"/>
      </left>
      <right style="thin">
        <color theme="0" tint="-0.499984740745262"/>
      </right>
      <top/>
      <bottom style="thin">
        <color theme="0" tint="-0.499984740745262"/>
      </bottom>
      <diagonal/>
    </border>
  </borders>
  <cellStyleXfs count="31">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2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20" fillId="9"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20" fillId="8"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20" fillId="8" borderId="0" applyNumberFormat="0" applyBorder="0" applyAlignment="0" applyProtection="0"/>
    <xf numFmtId="0" fontId="10" fillId="11" borderId="0" applyNumberFormat="0" applyBorder="0" applyAlignment="0" applyProtection="0"/>
    <xf numFmtId="0" fontId="10" fillId="5" borderId="0" applyNumberFormat="0" applyBorder="0" applyAlignment="0" applyProtection="0"/>
    <xf numFmtId="0" fontId="20" fillId="6" borderId="0" applyNumberFormat="0" applyBorder="0" applyAlignment="0" applyProtection="0"/>
    <xf numFmtId="0" fontId="10" fillId="7" borderId="0" applyNumberFormat="0" applyBorder="0" applyAlignment="0" applyProtection="0"/>
    <xf numFmtId="0" fontId="10" fillId="12" borderId="0" applyNumberFormat="0" applyBorder="0" applyAlignment="0" applyProtection="0"/>
    <xf numFmtId="0" fontId="20" fillId="12" borderId="0" applyNumberFormat="0" applyBorder="0" applyAlignment="0" applyProtection="0"/>
    <xf numFmtId="166" fontId="2"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0" fontId="2" fillId="0" borderId="0"/>
    <xf numFmtId="0" fontId="28" fillId="0" borderId="0"/>
    <xf numFmtId="0" fontId="23" fillId="0" borderId="0"/>
    <xf numFmtId="9" fontId="28" fillId="0" borderId="0" applyFont="0" applyFill="0" applyBorder="0" applyAlignment="0" applyProtection="0"/>
    <xf numFmtId="9" fontId="2" fillId="0" borderId="0" applyFont="0" applyFill="0" applyBorder="0" applyAlignment="0" applyProtection="0"/>
    <xf numFmtId="0" fontId="21" fillId="0" borderId="0" applyNumberFormat="0" applyFill="0" applyBorder="0" applyAlignment="0" applyProtection="0"/>
  </cellStyleXfs>
  <cellXfs count="947">
    <xf numFmtId="0" fontId="0" fillId="0" borderId="0" xfId="0"/>
    <xf numFmtId="0" fontId="0" fillId="0" borderId="0" xfId="0" applyFill="1"/>
    <xf numFmtId="0" fontId="32" fillId="0" borderId="0" xfId="0" applyFont="1"/>
    <xf numFmtId="0" fontId="33" fillId="0" borderId="0" xfId="0" applyFont="1"/>
    <xf numFmtId="0" fontId="33" fillId="0" borderId="0" xfId="0" applyFont="1" applyFill="1" applyProtection="1"/>
    <xf numFmtId="42" fontId="34" fillId="14" borderId="45" xfId="25" applyNumberFormat="1" applyFont="1" applyFill="1" applyBorder="1" applyAlignment="1" applyProtection="1">
      <alignment vertical="center"/>
      <protection locked="0"/>
    </xf>
    <xf numFmtId="42" fontId="34" fillId="0" borderId="45" xfId="25" applyNumberFormat="1" applyFont="1" applyFill="1" applyBorder="1" applyAlignment="1" applyProtection="1">
      <alignment vertical="center"/>
      <protection locked="0"/>
    </xf>
    <xf numFmtId="42" fontId="34" fillId="0" borderId="46" xfId="25" applyNumberFormat="1" applyFont="1" applyFill="1" applyBorder="1" applyAlignment="1" applyProtection="1">
      <alignment vertical="center"/>
      <protection locked="0"/>
    </xf>
    <xf numFmtId="0" fontId="33" fillId="0" borderId="0" xfId="0" applyFont="1" applyFill="1" applyAlignment="1" applyProtection="1">
      <alignment horizontal="center"/>
    </xf>
    <xf numFmtId="0" fontId="33" fillId="0" borderId="47" xfId="0" applyFont="1" applyFill="1" applyBorder="1" applyAlignment="1" applyProtection="1">
      <alignment horizontal="center" vertical="center"/>
    </xf>
    <xf numFmtId="0" fontId="33" fillId="0" borderId="47" xfId="0" applyFont="1" applyFill="1" applyBorder="1" applyAlignment="1" applyProtection="1">
      <alignment vertical="center" wrapText="1"/>
    </xf>
    <xf numFmtId="3" fontId="33" fillId="0" borderId="47" xfId="0" applyNumberFormat="1" applyFont="1" applyFill="1" applyBorder="1" applyAlignment="1" applyProtection="1">
      <alignment vertical="center"/>
    </xf>
    <xf numFmtId="10" fontId="33" fillId="0" borderId="47" xfId="0" applyNumberFormat="1" applyFont="1" applyFill="1" applyBorder="1" applyAlignment="1" applyProtection="1">
      <alignment horizontal="center" vertical="center"/>
    </xf>
    <xf numFmtId="0" fontId="33" fillId="0" borderId="47" xfId="0" applyFont="1" applyFill="1" applyBorder="1" applyAlignment="1" applyProtection="1">
      <alignment vertical="center"/>
    </xf>
    <xf numFmtId="41" fontId="33" fillId="0" borderId="47" xfId="0" applyNumberFormat="1" applyFont="1" applyFill="1" applyBorder="1" applyAlignment="1" applyProtection="1">
      <alignment vertical="center"/>
    </xf>
    <xf numFmtId="41" fontId="33" fillId="0" borderId="0" xfId="0" applyNumberFormat="1" applyFont="1" applyFill="1" applyProtection="1"/>
    <xf numFmtId="9" fontId="33" fillId="0" borderId="0" xfId="0" applyNumberFormat="1" applyFont="1" applyFill="1" applyAlignment="1" applyProtection="1">
      <alignment horizontal="center" vertical="center"/>
    </xf>
    <xf numFmtId="0" fontId="32" fillId="0" borderId="0" xfId="0" applyFont="1" applyFill="1" applyProtection="1"/>
    <xf numFmtId="42" fontId="35" fillId="14" borderId="45" xfId="25" applyNumberFormat="1" applyFont="1" applyFill="1" applyBorder="1" applyAlignment="1" applyProtection="1">
      <alignment vertical="center"/>
      <protection locked="0"/>
    </xf>
    <xf numFmtId="42" fontId="35" fillId="0" borderId="45" xfId="25" applyNumberFormat="1" applyFont="1" applyFill="1" applyBorder="1" applyAlignment="1" applyProtection="1">
      <alignment vertical="center"/>
      <protection locked="0"/>
    </xf>
    <xf numFmtId="0" fontId="35" fillId="0" borderId="0" xfId="0" applyFont="1" applyFill="1" applyBorder="1" applyAlignment="1">
      <alignment vertical="center" wrapText="1"/>
    </xf>
    <xf numFmtId="168" fontId="35" fillId="15" borderId="1" xfId="0" applyNumberFormat="1" applyFont="1" applyFill="1" applyBorder="1" applyAlignment="1">
      <alignment horizontal="center" vertical="center"/>
    </xf>
    <xf numFmtId="168" fontId="35" fillId="15" borderId="2" xfId="0" applyNumberFormat="1" applyFont="1" applyFill="1" applyBorder="1" applyAlignment="1">
      <alignment horizontal="center" vertical="center"/>
    </xf>
    <xf numFmtId="0" fontId="35" fillId="15" borderId="1" xfId="0" applyFont="1" applyFill="1" applyBorder="1" applyAlignment="1">
      <alignment horizontal="left" vertical="center" wrapText="1"/>
    </xf>
    <xf numFmtId="0" fontId="35" fillId="15" borderId="3" xfId="0" applyFont="1" applyFill="1" applyBorder="1" applyAlignment="1">
      <alignment horizontal="left" vertical="center" wrapText="1"/>
    </xf>
    <xf numFmtId="0" fontId="0" fillId="0" borderId="0" xfId="0" applyFont="1" applyFill="1" applyProtection="1"/>
    <xf numFmtId="0" fontId="36" fillId="0" borderId="0" xfId="0" applyFont="1" applyFill="1" applyAlignment="1" applyProtection="1"/>
    <xf numFmtId="0" fontId="0" fillId="0" borderId="0" xfId="0" applyFont="1" applyFill="1" applyAlignment="1" applyProtection="1">
      <alignment horizontal="center"/>
    </xf>
    <xf numFmtId="3" fontId="0" fillId="0" borderId="47" xfId="0" applyNumberFormat="1" applyFont="1" applyFill="1" applyBorder="1" applyAlignment="1" applyProtection="1">
      <alignment vertical="center"/>
    </xf>
    <xf numFmtId="10" fontId="0" fillId="0" borderId="47" xfId="0" applyNumberFormat="1" applyFont="1" applyFill="1" applyBorder="1" applyAlignment="1" applyProtection="1">
      <alignment horizontal="center" vertical="center"/>
    </xf>
    <xf numFmtId="0" fontId="31" fillId="0" borderId="0" xfId="0" applyFont="1" applyFill="1" applyAlignment="1" applyProtection="1">
      <alignment horizontal="center"/>
    </xf>
    <xf numFmtId="41" fontId="0" fillId="0" borderId="47" xfId="0" applyNumberFormat="1" applyFont="1" applyFill="1" applyBorder="1" applyAlignment="1" applyProtection="1">
      <alignment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41" fontId="33" fillId="0" borderId="0" xfId="0" applyNumberFormat="1" applyFont="1" applyAlignment="1">
      <alignment horizontal="right" vertical="center"/>
    </xf>
    <xf numFmtId="0" fontId="31" fillId="0" borderId="0" xfId="0" applyFont="1"/>
    <xf numFmtId="0" fontId="33" fillId="0" borderId="0" xfId="0" applyFont="1" applyFill="1" applyBorder="1" applyAlignment="1">
      <alignment horizontal="center" vertical="center"/>
    </xf>
    <xf numFmtId="0" fontId="33" fillId="0" borderId="0" xfId="0" applyFont="1" applyFill="1" applyBorder="1" applyAlignment="1">
      <alignment vertical="center" wrapText="1"/>
    </xf>
    <xf numFmtId="0" fontId="37" fillId="0" borderId="0" xfId="0" applyFont="1" applyFill="1" applyBorder="1" applyAlignment="1">
      <alignment vertical="center" wrapText="1"/>
    </xf>
    <xf numFmtId="0" fontId="0" fillId="0" borderId="0" xfId="0" applyFill="1" applyBorder="1"/>
    <xf numFmtId="0" fontId="32" fillId="0" borderId="0" xfId="0" applyFont="1" applyFill="1" applyAlignment="1">
      <alignment horizontal="justify" vertical="center" wrapText="1"/>
    </xf>
    <xf numFmtId="0" fontId="32" fillId="13" borderId="0" xfId="0" applyFont="1" applyFill="1"/>
    <xf numFmtId="164" fontId="32" fillId="0" borderId="0" xfId="0" applyNumberFormat="1" applyFont="1" applyFill="1" applyBorder="1" applyAlignment="1">
      <alignment horizontal="center" vertical="center"/>
    </xf>
    <xf numFmtId="0" fontId="32" fillId="0" borderId="0" xfId="0" applyFont="1" applyFill="1" applyAlignment="1">
      <alignment vertical="center" wrapText="1"/>
    </xf>
    <xf numFmtId="0" fontId="32" fillId="13" borderId="0" xfId="0" applyFont="1" applyFill="1" applyAlignment="1">
      <alignment vertical="center" wrapText="1"/>
    </xf>
    <xf numFmtId="164" fontId="32" fillId="13" borderId="0" xfId="0" applyNumberFormat="1" applyFont="1" applyFill="1" applyBorder="1" applyAlignment="1">
      <alignment horizontal="center" vertical="center"/>
    </xf>
    <xf numFmtId="164" fontId="32" fillId="0" borderId="0" xfId="0" applyNumberFormat="1" applyFont="1" applyFill="1" applyAlignment="1">
      <alignment horizontal="center" vertical="center"/>
    </xf>
    <xf numFmtId="0" fontId="32" fillId="0" borderId="0" xfId="0" applyFont="1" applyFill="1"/>
    <xf numFmtId="170" fontId="33" fillId="0" borderId="0" xfId="0" applyNumberFormat="1" applyFont="1" applyFill="1" applyBorder="1" applyAlignment="1">
      <alignment horizontal="right" vertical="center"/>
    </xf>
    <xf numFmtId="0" fontId="31" fillId="0" borderId="0" xfId="0" applyFont="1" applyFill="1" applyAlignment="1">
      <alignment horizontal="justify" vertical="center" wrapText="1"/>
    </xf>
    <xf numFmtId="0" fontId="0" fillId="0" borderId="0" xfId="0" applyFill="1" applyAlignment="1">
      <alignment horizontal="justify" vertical="center" wrapText="1"/>
    </xf>
    <xf numFmtId="170" fontId="33" fillId="0" borderId="0" xfId="0" applyNumberFormat="1" applyFont="1" applyFill="1" applyAlignment="1">
      <alignment horizontal="right" vertical="center"/>
    </xf>
    <xf numFmtId="0" fontId="33" fillId="0" borderId="0" xfId="0" applyFont="1" applyFill="1" applyAlignment="1">
      <alignment horizontal="center" vertical="center"/>
    </xf>
    <xf numFmtId="0" fontId="33" fillId="0" borderId="0" xfId="0" applyFont="1" applyFill="1" applyAlignment="1">
      <alignment vertical="center" wrapText="1"/>
    </xf>
    <xf numFmtId="0" fontId="37" fillId="0" borderId="0" xfId="0" applyFont="1" applyFill="1" applyAlignment="1">
      <alignment vertical="center" wrapText="1"/>
    </xf>
    <xf numFmtId="42" fontId="34" fillId="0" borderId="45" xfId="0" applyNumberFormat="1" applyFont="1" applyFill="1" applyBorder="1" applyAlignment="1" applyProtection="1">
      <alignment horizontal="center" vertical="center"/>
      <protection locked="0"/>
    </xf>
    <xf numFmtId="168" fontId="35" fillId="0" borderId="48" xfId="0" applyNumberFormat="1" applyFont="1" applyFill="1" applyBorder="1" applyAlignment="1" applyProtection="1">
      <alignment horizontal="center" vertical="center"/>
    </xf>
    <xf numFmtId="42" fontId="35" fillId="0" borderId="45" xfId="0" applyNumberFormat="1" applyFont="1" applyFill="1" applyBorder="1" applyAlignment="1" applyProtection="1">
      <alignment horizontal="center" vertical="center"/>
      <protection locked="0"/>
    </xf>
    <xf numFmtId="0" fontId="33" fillId="0" borderId="4" xfId="0" applyFont="1" applyBorder="1" applyProtection="1">
      <protection locked="0"/>
    </xf>
    <xf numFmtId="0" fontId="33" fillId="0" borderId="0" xfId="0" applyFont="1" applyBorder="1" applyProtection="1">
      <protection locked="0"/>
    </xf>
    <xf numFmtId="167" fontId="33" fillId="0" borderId="0" xfId="24" applyNumberFormat="1" applyFont="1" applyBorder="1" applyAlignment="1" applyProtection="1">
      <protection locked="0"/>
    </xf>
    <xf numFmtId="0" fontId="33" fillId="0" borderId="5" xfId="0" applyFont="1" applyBorder="1" applyProtection="1">
      <protection locked="0"/>
    </xf>
    <xf numFmtId="0" fontId="0" fillId="0" borderId="49" xfId="0" applyFill="1" applyBorder="1" applyAlignment="1" applyProtection="1">
      <alignment horizontal="right"/>
      <protection locked="0"/>
    </xf>
    <xf numFmtId="168" fontId="33" fillId="0" borderId="49" xfId="0" applyNumberFormat="1" applyFont="1" applyBorder="1" applyAlignment="1" applyProtection="1">
      <alignment horizontal="center" vertical="center"/>
      <protection locked="0"/>
    </xf>
    <xf numFmtId="0" fontId="33" fillId="0" borderId="49" xfId="0" applyFont="1" applyFill="1" applyBorder="1" applyAlignment="1" applyProtection="1">
      <alignment wrapText="1"/>
      <protection locked="0"/>
    </xf>
    <xf numFmtId="0" fontId="33" fillId="0" borderId="0" xfId="0" applyFont="1" applyFill="1" applyBorder="1" applyProtection="1"/>
    <xf numFmtId="168" fontId="34" fillId="0" borderId="0" xfId="0" applyNumberFormat="1" applyFont="1" applyFill="1" applyBorder="1" applyAlignment="1">
      <alignment horizontal="center" vertical="center"/>
    </xf>
    <xf numFmtId="0" fontId="38" fillId="0" borderId="0" xfId="0" applyFont="1" applyFill="1" applyBorder="1" applyAlignment="1">
      <alignment horizontal="center" vertical="center"/>
    </xf>
    <xf numFmtId="0" fontId="32" fillId="0" borderId="0" xfId="0" applyFont="1" applyBorder="1"/>
    <xf numFmtId="0" fontId="0" fillId="0" borderId="0" xfId="0" applyBorder="1" applyAlignment="1">
      <alignment horizontal="left"/>
    </xf>
    <xf numFmtId="0" fontId="39" fillId="0" borderId="0" xfId="0" applyFont="1" applyFill="1" applyAlignment="1"/>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0" xfId="0" applyBorder="1" applyAlignment="1" applyProtection="1">
      <alignment vertical="top" wrapText="1"/>
      <protection locked="0"/>
    </xf>
    <xf numFmtId="167" fontId="33" fillId="0" borderId="0" xfId="24" applyNumberFormat="1" applyFont="1" applyBorder="1" applyAlignment="1" applyProtection="1">
      <alignment vertical="center"/>
      <protection locked="0"/>
    </xf>
    <xf numFmtId="0" fontId="0" fillId="0" borderId="0" xfId="0" applyBorder="1" applyAlignment="1" applyProtection="1">
      <protection locked="0"/>
    </xf>
    <xf numFmtId="0" fontId="40" fillId="0" borderId="6" xfId="0" applyFont="1" applyBorder="1" applyAlignment="1" applyProtection="1">
      <alignment vertical="top"/>
      <protection locked="0"/>
    </xf>
    <xf numFmtId="0" fontId="40" fillId="0" borderId="8" xfId="0" applyFont="1" applyBorder="1" applyAlignment="1" applyProtection="1">
      <alignment vertical="top"/>
      <protection locked="0"/>
    </xf>
    <xf numFmtId="0" fontId="39" fillId="0" borderId="0" xfId="0" applyFont="1" applyBorder="1" applyAlignment="1" applyProtection="1">
      <alignment vertical="top" wrapText="1"/>
      <protection locked="0"/>
    </xf>
    <xf numFmtId="167" fontId="40" fillId="0" borderId="8" xfId="24" applyNumberFormat="1" applyFont="1" applyBorder="1" applyAlignment="1" applyProtection="1">
      <alignment vertical="center"/>
      <protection locked="0"/>
    </xf>
    <xf numFmtId="167" fontId="37" fillId="0" borderId="0" xfId="24" applyNumberFormat="1" applyFont="1" applyFill="1" applyBorder="1" applyAlignment="1" applyProtection="1"/>
    <xf numFmtId="3" fontId="33" fillId="0" borderId="0" xfId="0" applyNumberFormat="1" applyFont="1"/>
    <xf numFmtId="169" fontId="33" fillId="0" borderId="0" xfId="0" applyNumberFormat="1" applyFont="1"/>
    <xf numFmtId="0" fontId="35" fillId="0" borderId="48" xfId="25" applyFont="1" applyFill="1" applyBorder="1" applyAlignment="1" applyProtection="1">
      <alignment horizontal="center" vertical="center"/>
    </xf>
    <xf numFmtId="0" fontId="0" fillId="0" borderId="0" xfId="0" applyBorder="1"/>
    <xf numFmtId="168" fontId="35" fillId="0" borderId="50" xfId="0" applyNumberFormat="1" applyFont="1" applyFill="1" applyBorder="1" applyAlignment="1" applyProtection="1">
      <alignment horizontal="center" vertical="center"/>
    </xf>
    <xf numFmtId="168" fontId="35" fillId="0" borderId="51" xfId="0" applyNumberFormat="1" applyFont="1" applyFill="1" applyBorder="1" applyAlignment="1" applyProtection="1">
      <alignment horizontal="center" vertical="center"/>
    </xf>
    <xf numFmtId="0" fontId="0" fillId="16" borderId="0" xfId="0" applyFont="1" applyFill="1"/>
    <xf numFmtId="0" fontId="31" fillId="17" borderId="0" xfId="0" applyFont="1" applyFill="1" applyAlignment="1">
      <alignment horizontal="center" vertical="center" wrapText="1"/>
    </xf>
    <xf numFmtId="0" fontId="36" fillId="0" borderId="0" xfId="0" applyFont="1" applyAlignment="1">
      <alignment vertical="center"/>
    </xf>
    <xf numFmtId="0" fontId="37" fillId="0" borderId="0" xfId="0" applyFont="1" applyFill="1" applyAlignment="1" applyProtection="1">
      <alignment vertical="center"/>
    </xf>
    <xf numFmtId="42" fontId="34" fillId="0" borderId="52" xfId="25" applyNumberFormat="1" applyFont="1" applyFill="1" applyBorder="1" applyAlignment="1" applyProtection="1">
      <alignment horizontal="left" vertical="center"/>
      <protection locked="0"/>
    </xf>
    <xf numFmtId="3" fontId="0" fillId="0" borderId="0" xfId="0" applyNumberFormat="1"/>
    <xf numFmtId="3" fontId="33" fillId="0" borderId="0" xfId="0" applyNumberFormat="1" applyFont="1" applyAlignment="1">
      <alignment horizontal="right" vertical="center"/>
    </xf>
    <xf numFmtId="42" fontId="34" fillId="15" borderId="45" xfId="25" applyNumberFormat="1" applyFont="1" applyFill="1" applyBorder="1" applyAlignment="1" applyProtection="1">
      <alignment vertical="center"/>
    </xf>
    <xf numFmtId="42" fontId="34" fillId="15" borderId="52" xfId="25" applyNumberFormat="1" applyFont="1" applyFill="1" applyBorder="1" applyAlignment="1" applyProtection="1">
      <alignment horizontal="left" vertical="center"/>
    </xf>
    <xf numFmtId="42" fontId="35" fillId="15" borderId="45" xfId="25" applyNumberFormat="1" applyFont="1" applyFill="1" applyBorder="1" applyAlignment="1" applyProtection="1">
      <alignment vertical="center"/>
    </xf>
    <xf numFmtId="9" fontId="35" fillId="15" borderId="53" xfId="25" applyNumberFormat="1" applyFont="1" applyFill="1" applyBorder="1" applyAlignment="1" applyProtection="1">
      <alignment horizontal="center" vertical="center"/>
    </xf>
    <xf numFmtId="0" fontId="0" fillId="17" borderId="0" xfId="0" applyFont="1" applyFill="1" applyBorder="1"/>
    <xf numFmtId="0" fontId="31" fillId="17" borderId="0" xfId="0" applyFont="1" applyFill="1" applyBorder="1"/>
    <xf numFmtId="41" fontId="37" fillId="17" borderId="0" xfId="0" applyNumberFormat="1" applyFont="1" applyFill="1" applyAlignment="1">
      <alignment horizontal="right" vertical="center"/>
    </xf>
    <xf numFmtId="41" fontId="33" fillId="0" borderId="47" xfId="0" applyNumberFormat="1" applyFont="1" applyFill="1" applyBorder="1" applyAlignment="1" applyProtection="1">
      <alignment horizontal="left" vertical="center"/>
    </xf>
    <xf numFmtId="0" fontId="41" fillId="0" borderId="4" xfId="0"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0" fillId="0" borderId="0" xfId="0" applyFill="1" applyBorder="1" applyProtection="1"/>
    <xf numFmtId="0" fontId="0" fillId="0" borderId="5" xfId="0" applyFill="1" applyBorder="1" applyProtection="1"/>
    <xf numFmtId="41" fontId="0" fillId="0" borderId="49" xfId="0" applyNumberFormat="1" applyFont="1" applyBorder="1" applyProtection="1">
      <protection locked="0"/>
    </xf>
    <xf numFmtId="0" fontId="42" fillId="0" borderId="0" xfId="0" applyFont="1" applyFill="1" applyBorder="1" applyAlignment="1" applyProtection="1">
      <alignment horizontal="left" vertical="center"/>
    </xf>
    <xf numFmtId="0" fontId="43" fillId="0" borderId="0" xfId="0" applyFont="1" applyFill="1" applyBorder="1" applyAlignment="1" applyProtection="1">
      <alignment horizontal="center" vertical="center"/>
    </xf>
    <xf numFmtId="0" fontId="44" fillId="15" borderId="54" xfId="0" applyFont="1" applyFill="1" applyBorder="1" applyAlignment="1" applyProtection="1">
      <alignment horizontal="left" vertical="center" wrapText="1"/>
    </xf>
    <xf numFmtId="41" fontId="37" fillId="18" borderId="54" xfId="0" applyNumberFormat="1" applyFont="1" applyFill="1" applyBorder="1" applyAlignment="1" applyProtection="1">
      <alignment horizontal="right" vertical="center"/>
    </xf>
    <xf numFmtId="0" fontId="45" fillId="0" borderId="54" xfId="0" applyFont="1" applyFill="1" applyBorder="1" applyAlignment="1" applyProtection="1">
      <alignment horizontal="left" vertical="center" wrapText="1"/>
    </xf>
    <xf numFmtId="41" fontId="44" fillId="15" borderId="54" xfId="0" applyNumberFormat="1" applyFont="1" applyFill="1" applyBorder="1" applyAlignment="1" applyProtection="1">
      <alignment horizontal="right" vertical="center"/>
    </xf>
    <xf numFmtId="0" fontId="0" fillId="0" borderId="55" xfId="0" applyFill="1" applyBorder="1" applyAlignment="1" applyProtection="1">
      <alignment horizontal="right"/>
      <protection locked="0"/>
    </xf>
    <xf numFmtId="168" fontId="33" fillId="0" borderId="56" xfId="0" applyNumberFormat="1" applyFont="1" applyBorder="1" applyAlignment="1" applyProtection="1">
      <alignment horizontal="center" vertical="center"/>
      <protection locked="0"/>
    </xf>
    <xf numFmtId="0" fontId="33" fillId="0" borderId="56" xfId="0" applyFont="1" applyFill="1" applyBorder="1" applyAlignment="1" applyProtection="1">
      <alignment wrapText="1"/>
      <protection locked="0"/>
    </xf>
    <xf numFmtId="41" fontId="0" fillId="0" borderId="56" xfId="0" applyNumberFormat="1" applyFont="1" applyBorder="1" applyProtection="1">
      <protection locked="0"/>
    </xf>
    <xf numFmtId="0" fontId="0" fillId="0" borderId="56" xfId="0" applyFill="1" applyBorder="1" applyAlignment="1" applyProtection="1">
      <alignment horizontal="right"/>
      <protection locked="0"/>
    </xf>
    <xf numFmtId="0" fontId="31" fillId="0" borderId="54" xfId="0" applyFont="1" applyBorder="1" applyAlignment="1" applyProtection="1">
      <alignment horizontal="right" vertical="center" wrapText="1"/>
      <protection locked="0"/>
    </xf>
    <xf numFmtId="41" fontId="0" fillId="0" borderId="54" xfId="0" applyNumberFormat="1" applyBorder="1" applyAlignment="1" applyProtection="1">
      <alignment horizontal="right" vertical="center"/>
    </xf>
    <xf numFmtId="41" fontId="31" fillId="0" borderId="54" xfId="0" applyNumberFormat="1" applyFont="1" applyBorder="1" applyAlignment="1" applyProtection="1">
      <alignment horizontal="right" vertical="center"/>
    </xf>
    <xf numFmtId="41" fontId="0" fillId="0" borderId="54" xfId="0" applyNumberFormat="1" applyBorder="1" applyAlignment="1" applyProtection="1">
      <alignment horizontal="right" vertical="center"/>
      <protection locked="0"/>
    </xf>
    <xf numFmtId="41" fontId="31" fillId="18" borderId="54" xfId="0" applyNumberFormat="1" applyFont="1" applyFill="1" applyBorder="1" applyAlignment="1" applyProtection="1">
      <alignment horizontal="right" vertical="center"/>
    </xf>
    <xf numFmtId="41" fontId="0" fillId="0" borderId="54" xfId="0" applyNumberFormat="1" applyFont="1" applyBorder="1" applyAlignment="1" applyProtection="1">
      <alignment horizontal="right" vertical="center"/>
      <protection locked="0"/>
    </xf>
    <xf numFmtId="41" fontId="0" fillId="0" borderId="54" xfId="0" applyNumberFormat="1" applyFont="1" applyBorder="1" applyAlignment="1" applyProtection="1">
      <alignment horizontal="right"/>
      <protection locked="0"/>
    </xf>
    <xf numFmtId="41" fontId="8" fillId="18" borderId="54" xfId="0" applyNumberFormat="1" applyFont="1" applyFill="1" applyBorder="1" applyAlignment="1" applyProtection="1">
      <alignment horizontal="right" vertical="center"/>
    </xf>
    <xf numFmtId="3" fontId="44" fillId="15" borderId="54" xfId="0" applyNumberFormat="1" applyFont="1" applyFill="1" applyBorder="1" applyAlignment="1" applyProtection="1">
      <alignment vertical="center"/>
    </xf>
    <xf numFmtId="41" fontId="44" fillId="18" borderId="54" xfId="0" applyNumberFormat="1" applyFont="1" applyFill="1" applyBorder="1" applyAlignment="1" applyProtection="1">
      <alignment horizontal="right" vertical="center"/>
    </xf>
    <xf numFmtId="0" fontId="46" fillId="18" borderId="54" xfId="0" applyFont="1" applyFill="1" applyBorder="1" applyAlignment="1" applyProtection="1">
      <alignment horizontal="left" vertical="center" wrapText="1"/>
    </xf>
    <xf numFmtId="0" fontId="47" fillId="18" borderId="54" xfId="0" applyFont="1" applyFill="1" applyBorder="1" applyAlignment="1" applyProtection="1">
      <alignment horizontal="left" vertical="center" wrapText="1"/>
    </xf>
    <xf numFmtId="41" fontId="44" fillId="16" borderId="54" xfId="0" applyNumberFormat="1" applyFont="1" applyFill="1" applyBorder="1" applyAlignment="1" applyProtection="1">
      <alignment horizontal="right" vertical="center"/>
    </xf>
    <xf numFmtId="0" fontId="44" fillId="15" borderId="54" xfId="0" applyFont="1" applyFill="1" applyBorder="1" applyAlignment="1" applyProtection="1">
      <alignment vertical="center" wrapText="1"/>
    </xf>
    <xf numFmtId="41" fontId="0" fillId="0" borderId="54" xfId="0" applyNumberFormat="1" applyFont="1" applyBorder="1" applyAlignment="1" applyProtection="1">
      <alignment horizontal="right" vertical="center"/>
    </xf>
    <xf numFmtId="0" fontId="45" fillId="0" borderId="54" xfId="0" applyFont="1" applyFill="1" applyBorder="1" applyAlignment="1" applyProtection="1">
      <alignment horizontal="justify" vertical="center" wrapText="1"/>
    </xf>
    <xf numFmtId="0" fontId="33" fillId="0" borderId="54" xfId="0" applyFont="1" applyBorder="1" applyAlignment="1" applyProtection="1">
      <alignment vertical="center" wrapText="1"/>
    </xf>
    <xf numFmtId="41" fontId="0" fillId="0" borderId="54" xfId="0" applyNumberFormat="1" applyFont="1" applyBorder="1" applyAlignment="1" applyProtection="1">
      <alignment horizontal="right"/>
    </xf>
    <xf numFmtId="0" fontId="45" fillId="0" borderId="54" xfId="0" applyFont="1" applyFill="1" applyBorder="1" applyAlignment="1" applyProtection="1">
      <alignment vertical="center" wrapText="1"/>
    </xf>
    <xf numFmtId="0" fontId="47" fillId="15" borderId="54" xfId="0" applyFont="1" applyFill="1" applyBorder="1" applyAlignment="1" applyProtection="1">
      <alignment vertical="center" wrapText="1"/>
    </xf>
    <xf numFmtId="41" fontId="9" fillId="0" borderId="54" xfId="0" applyNumberFormat="1" applyFont="1" applyBorder="1" applyAlignment="1" applyProtection="1">
      <alignment horizontal="right" vertical="center" wrapText="1"/>
    </xf>
    <xf numFmtId="3" fontId="31" fillId="18" borderId="54" xfId="0" applyNumberFormat="1" applyFont="1" applyFill="1" applyBorder="1" applyAlignment="1" applyProtection="1">
      <alignment vertical="center" wrapText="1"/>
    </xf>
    <xf numFmtId="41" fontId="9" fillId="0" borderId="54" xfId="0" applyNumberFormat="1" applyFont="1" applyBorder="1" applyAlignment="1" applyProtection="1">
      <alignment horizontal="right" vertical="center"/>
    </xf>
    <xf numFmtId="0" fontId="48" fillId="0" borderId="54" xfId="0" applyFont="1" applyFill="1" applyBorder="1" applyAlignment="1" applyProtection="1">
      <alignment horizontal="left" vertical="center" wrapText="1"/>
    </xf>
    <xf numFmtId="0" fontId="47" fillId="18" borderId="54" xfId="0" applyFont="1" applyFill="1" applyBorder="1" applyAlignment="1" applyProtection="1">
      <alignment vertical="center" wrapText="1"/>
    </xf>
    <xf numFmtId="41" fontId="1" fillId="0" borderId="54" xfId="0" applyNumberFormat="1" applyFont="1" applyBorder="1" applyAlignment="1" applyProtection="1">
      <alignment horizontal="right" vertical="center"/>
      <protection locked="0"/>
    </xf>
    <xf numFmtId="41" fontId="9" fillId="0" borderId="54" xfId="0" applyNumberFormat="1" applyFont="1" applyBorder="1" applyAlignment="1" applyProtection="1">
      <alignment horizontal="right" vertical="center"/>
      <protection locked="0"/>
    </xf>
    <xf numFmtId="41" fontId="8" fillId="0" borderId="54" xfId="0" applyNumberFormat="1" applyFont="1" applyBorder="1" applyAlignment="1" applyProtection="1">
      <alignment horizontal="right"/>
    </xf>
    <xf numFmtId="41" fontId="37" fillId="15" borderId="54" xfId="0" applyNumberFormat="1" applyFont="1" applyFill="1" applyBorder="1" applyAlignment="1" applyProtection="1">
      <alignment horizontal="right" vertical="center"/>
    </xf>
    <xf numFmtId="41" fontId="33" fillId="18" borderId="54" xfId="0" applyNumberFormat="1" applyFont="1" applyFill="1" applyBorder="1" applyAlignment="1" applyProtection="1">
      <alignment horizontal="right" vertical="center"/>
    </xf>
    <xf numFmtId="41" fontId="33" fillId="0" borderId="54" xfId="0" applyNumberFormat="1" applyFont="1" applyBorder="1" applyAlignment="1" applyProtection="1">
      <alignment horizontal="right" vertical="center"/>
      <protection locked="0"/>
    </xf>
    <xf numFmtId="41" fontId="33" fillId="0" borderId="54" xfId="0" applyNumberFormat="1" applyFont="1" applyFill="1" applyBorder="1" applyAlignment="1" applyProtection="1">
      <alignment horizontal="right" vertical="center"/>
      <protection locked="0"/>
    </xf>
    <xf numFmtId="41" fontId="33" fillId="0" borderId="54" xfId="0" applyNumberFormat="1" applyFont="1" applyFill="1" applyBorder="1" applyAlignment="1" applyProtection="1">
      <alignment horizontal="right" vertical="center"/>
    </xf>
    <xf numFmtId="0" fontId="31" fillId="0" borderId="0" xfId="0" applyFont="1" applyFill="1" applyBorder="1" applyAlignment="1">
      <alignment horizontal="center" vertical="center" wrapText="1"/>
    </xf>
    <xf numFmtId="0" fontId="31" fillId="15" borderId="57" xfId="0" applyFont="1" applyFill="1" applyBorder="1" applyAlignment="1" applyProtection="1">
      <alignment horizontal="center" vertical="center"/>
    </xf>
    <xf numFmtId="0" fontId="31" fillId="15" borderId="54" xfId="0" applyFont="1" applyFill="1" applyBorder="1" applyAlignment="1" applyProtection="1">
      <alignment vertical="center" wrapText="1"/>
    </xf>
    <xf numFmtId="0" fontId="33" fillId="0" borderId="54" xfId="0" applyFont="1" applyBorder="1" applyAlignment="1" applyProtection="1">
      <alignment vertical="center"/>
    </xf>
    <xf numFmtId="0" fontId="33" fillId="0" borderId="54" xfId="0" applyFont="1" applyFill="1" applyBorder="1" applyAlignment="1" applyProtection="1">
      <alignment vertical="center" wrapText="1"/>
    </xf>
    <xf numFmtId="0" fontId="0" fillId="15" borderId="54" xfId="0" applyFont="1" applyFill="1" applyBorder="1" applyAlignment="1" applyProtection="1">
      <alignment vertical="center" wrapText="1"/>
    </xf>
    <xf numFmtId="0" fontId="0" fillId="0" borderId="54" xfId="0" applyFont="1" applyFill="1" applyBorder="1" applyAlignment="1" applyProtection="1">
      <alignment vertical="center" wrapText="1"/>
    </xf>
    <xf numFmtId="0" fontId="0" fillId="0" borderId="58" xfId="0" applyBorder="1"/>
    <xf numFmtId="0" fontId="33" fillId="0" borderId="57" xfId="0" applyFont="1" applyFill="1" applyBorder="1" applyAlignment="1" applyProtection="1">
      <alignment horizontal="center" vertical="center"/>
    </xf>
    <xf numFmtId="0" fontId="0" fillId="19" borderId="58" xfId="0" applyFill="1" applyBorder="1"/>
    <xf numFmtId="0" fontId="0" fillId="15" borderId="58" xfId="0" applyFill="1" applyBorder="1"/>
    <xf numFmtId="41" fontId="37" fillId="15" borderId="59" xfId="0" applyNumberFormat="1" applyFont="1" applyFill="1" applyBorder="1" applyAlignment="1" applyProtection="1">
      <alignment horizontal="right" vertical="center"/>
    </xf>
    <xf numFmtId="0" fontId="44" fillId="15" borderId="57" xfId="0" applyFont="1" applyFill="1" applyBorder="1" applyAlignment="1" applyProtection="1">
      <alignment horizontal="center" vertical="center"/>
    </xf>
    <xf numFmtId="41" fontId="49" fillId="20" borderId="59" xfId="0" applyNumberFormat="1" applyFont="1" applyFill="1" applyBorder="1" applyAlignment="1" applyProtection="1">
      <alignment horizontal="right" vertical="center"/>
    </xf>
    <xf numFmtId="41" fontId="37" fillId="16" borderId="59" xfId="0" applyNumberFormat="1" applyFont="1" applyFill="1" applyBorder="1" applyAlignment="1" applyProtection="1">
      <alignment horizontal="right" vertical="center"/>
    </xf>
    <xf numFmtId="0" fontId="31" fillId="0" borderId="58" xfId="0" applyFont="1" applyBorder="1"/>
    <xf numFmtId="41" fontId="33" fillId="15" borderId="59" xfId="0" applyNumberFormat="1" applyFont="1" applyFill="1" applyBorder="1" applyAlignment="1" applyProtection="1">
      <alignment horizontal="right" vertical="center"/>
    </xf>
    <xf numFmtId="41" fontId="33" fillId="0" borderId="59" xfId="0" applyNumberFormat="1" applyFont="1" applyBorder="1" applyAlignment="1" applyProtection="1">
      <alignment horizontal="right" vertical="center"/>
    </xf>
    <xf numFmtId="0" fontId="0" fillId="0" borderId="57" xfId="0" applyFont="1" applyFill="1" applyBorder="1" applyAlignment="1" applyProtection="1">
      <alignment horizontal="center" vertical="center"/>
    </xf>
    <xf numFmtId="0" fontId="0" fillId="15" borderId="57" xfId="0" applyFont="1" applyFill="1" applyBorder="1" applyAlignment="1" applyProtection="1">
      <alignment horizontal="center" vertical="center"/>
    </xf>
    <xf numFmtId="165" fontId="33" fillId="0" borderId="54" xfId="0" applyNumberFormat="1" applyFont="1" applyFill="1" applyBorder="1" applyAlignment="1" applyProtection="1">
      <alignment horizontal="center" vertical="center"/>
      <protection locked="0"/>
    </xf>
    <xf numFmtId="0" fontId="33" fillId="0" borderId="54" xfId="0" applyFont="1" applyFill="1" applyBorder="1" applyAlignment="1" applyProtection="1">
      <alignment vertical="center"/>
      <protection locked="0"/>
    </xf>
    <xf numFmtId="0" fontId="33" fillId="0" borderId="54" xfId="0" applyFont="1" applyFill="1" applyBorder="1" applyAlignment="1" applyProtection="1">
      <alignment vertical="center" wrapText="1"/>
      <protection locked="0"/>
    </xf>
    <xf numFmtId="0" fontId="43" fillId="0" borderId="60" xfId="0" applyFont="1" applyFill="1" applyBorder="1" applyAlignment="1" applyProtection="1">
      <alignment horizontal="center" vertical="center"/>
    </xf>
    <xf numFmtId="0" fontId="32" fillId="21" borderId="0" xfId="0" applyFont="1" applyFill="1" applyBorder="1" applyProtection="1"/>
    <xf numFmtId="0" fontId="32" fillId="0" borderId="0" xfId="0" applyFont="1" applyBorder="1" applyProtection="1"/>
    <xf numFmtId="49" fontId="36" fillId="21" borderId="0" xfId="0" applyNumberFormat="1" applyFont="1" applyFill="1" applyBorder="1" applyAlignment="1" applyProtection="1">
      <alignment horizontal="center" vertical="center"/>
    </xf>
    <xf numFmtId="49" fontId="36" fillId="0" borderId="0" xfId="0" applyNumberFormat="1" applyFont="1" applyBorder="1" applyAlignment="1" applyProtection="1">
      <alignment horizontal="center" vertical="center"/>
    </xf>
    <xf numFmtId="0" fontId="33" fillId="0" borderId="57" xfId="0" applyFont="1" applyFill="1" applyBorder="1" applyAlignment="1" applyProtection="1">
      <alignment horizontal="center" vertical="center"/>
      <protection locked="0"/>
    </xf>
    <xf numFmtId="42" fontId="0" fillId="0" borderId="0" xfId="0" applyNumberFormat="1" applyBorder="1" applyProtection="1">
      <protection locked="0"/>
    </xf>
    <xf numFmtId="42" fontId="0" fillId="0" borderId="0" xfId="0" applyNumberFormat="1" applyBorder="1"/>
    <xf numFmtId="42" fontId="0" fillId="18" borderId="61" xfId="0" applyNumberFormat="1" applyFill="1" applyBorder="1" applyProtection="1">
      <protection locked="0"/>
    </xf>
    <xf numFmtId="42" fontId="0" fillId="0" borderId="61" xfId="0" applyNumberFormat="1" applyBorder="1"/>
    <xf numFmtId="0" fontId="43" fillId="0" borderId="62" xfId="0" applyFont="1" applyFill="1" applyBorder="1" applyAlignment="1" applyProtection="1">
      <alignment vertical="center"/>
    </xf>
    <xf numFmtId="42" fontId="33" fillId="0" borderId="63" xfId="0" applyNumberFormat="1" applyFont="1" applyFill="1" applyBorder="1" applyAlignment="1" applyProtection="1">
      <alignment horizontal="right" vertical="center"/>
      <protection locked="0"/>
    </xf>
    <xf numFmtId="42" fontId="33" fillId="0" borderId="63" xfId="0" applyNumberFormat="1" applyFont="1" applyBorder="1" applyAlignment="1" applyProtection="1">
      <alignment horizontal="right" vertical="center"/>
      <protection locked="0"/>
    </xf>
    <xf numFmtId="0" fontId="43" fillId="0" borderId="58" xfId="0" applyFont="1" applyFill="1" applyBorder="1" applyAlignment="1" applyProtection="1">
      <alignment horizontal="center" vertical="center"/>
    </xf>
    <xf numFmtId="0" fontId="0" fillId="0" borderId="47" xfId="0" applyNumberFormat="1" applyFont="1" applyFill="1" applyBorder="1" applyAlignment="1" applyProtection="1">
      <alignment horizontal="center" vertical="center"/>
    </xf>
    <xf numFmtId="0" fontId="0" fillId="0" borderId="0" xfId="0" applyProtection="1"/>
    <xf numFmtId="49" fontId="31" fillId="21" borderId="0" xfId="0" applyNumberFormat="1" applyFont="1" applyFill="1" applyAlignment="1" applyProtection="1">
      <alignment horizontal="center" vertical="center"/>
    </xf>
    <xf numFmtId="49" fontId="31" fillId="0" borderId="0" xfId="0" applyNumberFormat="1" applyFont="1" applyAlignment="1" applyProtection="1">
      <alignment horizontal="center" vertical="center"/>
    </xf>
    <xf numFmtId="3" fontId="0" fillId="0" borderId="0" xfId="0" applyNumberFormat="1" applyProtection="1"/>
    <xf numFmtId="3" fontId="31" fillId="0" borderId="0" xfId="0" applyNumberFormat="1" applyFont="1" applyProtection="1"/>
    <xf numFmtId="3" fontId="0" fillId="15" borderId="0" xfId="0" applyNumberFormat="1" applyFill="1" applyProtection="1"/>
    <xf numFmtId="0" fontId="31" fillId="0" borderId="0" xfId="0" applyFont="1" applyAlignment="1">
      <alignment horizontal="center" vertical="center"/>
    </xf>
    <xf numFmtId="0" fontId="43" fillId="0" borderId="0" xfId="0" applyFont="1" applyAlignment="1"/>
    <xf numFmtId="0" fontId="31" fillId="0" borderId="8" xfId="0" applyFont="1" applyBorder="1" applyAlignment="1">
      <alignment horizontal="center" vertical="center"/>
    </xf>
    <xf numFmtId="0" fontId="0" fillId="0" borderId="9" xfId="0" applyBorder="1"/>
    <xf numFmtId="0" fontId="31" fillId="0" borderId="10" xfId="0" applyFont="1" applyBorder="1" applyAlignment="1">
      <alignment horizontal="center" vertical="center"/>
    </xf>
    <xf numFmtId="0" fontId="0" fillId="0" borderId="11" xfId="0" applyBorder="1"/>
    <xf numFmtId="0" fontId="0" fillId="0" borderId="2" xfId="0" applyBorder="1" applyAlignment="1">
      <alignment horizontal="center" vertical="center"/>
    </xf>
    <xf numFmtId="0" fontId="0" fillId="0" borderId="3" xfId="0" applyFill="1" applyBorder="1" applyAlignment="1">
      <alignment vertical="center" wrapText="1"/>
    </xf>
    <xf numFmtId="41" fontId="33" fillId="0" borderId="12" xfId="0" applyNumberFormat="1" applyFont="1" applyFill="1" applyBorder="1" applyAlignment="1" applyProtection="1">
      <alignment horizontal="right" vertical="center"/>
      <protection locked="0"/>
    </xf>
    <xf numFmtId="0" fontId="0" fillId="15" borderId="3" xfId="0" applyFill="1" applyBorder="1" applyAlignment="1">
      <alignment vertical="center"/>
    </xf>
    <xf numFmtId="0" fontId="0" fillId="15" borderId="2" xfId="0" applyFill="1" applyBorder="1" applyAlignment="1">
      <alignment horizontal="center" vertical="center"/>
    </xf>
    <xf numFmtId="0" fontId="0" fillId="15" borderId="3" xfId="0" applyFill="1" applyBorder="1" applyAlignment="1">
      <alignment vertical="center" wrapText="1"/>
    </xf>
    <xf numFmtId="0" fontId="0" fillId="15" borderId="13" xfId="0" applyFill="1" applyBorder="1" applyAlignment="1">
      <alignment horizontal="justify" vertical="center" wrapText="1"/>
    </xf>
    <xf numFmtId="0" fontId="0" fillId="15" borderId="14"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15" xfId="0" applyBorder="1" applyAlignment="1">
      <alignment horizontal="center" vertical="center"/>
    </xf>
    <xf numFmtId="0" fontId="0" fillId="0" borderId="16" xfId="0" applyFill="1" applyBorder="1" applyAlignment="1">
      <alignment vertical="center" wrapText="1"/>
    </xf>
    <xf numFmtId="0" fontId="0" fillId="0" borderId="17" xfId="0" applyFill="1" applyBorder="1" applyAlignment="1">
      <alignment horizontal="justify" vertical="center" wrapText="1"/>
    </xf>
    <xf numFmtId="0" fontId="0" fillId="0" borderId="18" xfId="0" applyBorder="1"/>
    <xf numFmtId="0" fontId="0" fillId="0" borderId="19" xfId="0" applyBorder="1"/>
    <xf numFmtId="0" fontId="31" fillId="0" borderId="15" xfId="0" applyFont="1" applyBorder="1" applyAlignment="1">
      <alignment horizontal="center" vertical="center"/>
    </xf>
    <xf numFmtId="0" fontId="0" fillId="0" borderId="16" xfId="0" applyBorder="1" applyAlignment="1">
      <alignment vertical="center"/>
    </xf>
    <xf numFmtId="0" fontId="0" fillId="0" borderId="17" xfId="0" applyBorder="1" applyAlignment="1">
      <alignment horizontal="justify" vertical="center" wrapText="1"/>
    </xf>
    <xf numFmtId="0" fontId="0" fillId="15" borderId="20" xfId="0" applyFill="1" applyBorder="1" applyAlignment="1">
      <alignment horizontal="center" vertical="center"/>
    </xf>
    <xf numFmtId="0" fontId="0" fillId="15" borderId="19" xfId="0" applyFill="1" applyBorder="1" applyAlignment="1">
      <alignment horizontal="left" vertical="center"/>
    </xf>
    <xf numFmtId="0" fontId="0" fillId="15" borderId="21" xfId="0" applyFill="1" applyBorder="1" applyAlignment="1">
      <alignment horizontal="justify" vertical="center" wrapText="1"/>
    </xf>
    <xf numFmtId="0" fontId="0" fillId="15" borderId="15" xfId="0" applyFill="1" applyBorder="1" applyAlignment="1">
      <alignment horizontal="center" vertical="center"/>
    </xf>
    <xf numFmtId="0" fontId="0" fillId="15" borderId="16" xfId="0" applyFill="1" applyBorder="1" applyAlignment="1">
      <alignment vertical="center" wrapText="1"/>
    </xf>
    <xf numFmtId="0" fontId="0" fillId="15" borderId="17" xfId="0" applyFill="1" applyBorder="1" applyAlignment="1">
      <alignment horizontal="justify" vertical="center" wrapText="1"/>
    </xf>
    <xf numFmtId="0" fontId="0" fillId="0" borderId="22" xfId="0" applyBorder="1" applyAlignment="1">
      <alignment horizontal="center" vertical="center"/>
    </xf>
    <xf numFmtId="0" fontId="0" fillId="0" borderId="23" xfId="0" applyFill="1" applyBorder="1" applyAlignment="1">
      <alignment vertical="center" wrapText="1"/>
    </xf>
    <xf numFmtId="0" fontId="0" fillId="0" borderId="21" xfId="0" applyFill="1" applyBorder="1" applyAlignment="1">
      <alignment horizontal="justify" vertical="center" wrapText="1"/>
    </xf>
    <xf numFmtId="0" fontId="0" fillId="15" borderId="22" xfId="0" applyFill="1" applyBorder="1" applyAlignment="1">
      <alignment horizontal="center" vertical="center"/>
    </xf>
    <xf numFmtId="0" fontId="0" fillId="15" borderId="23" xfId="0" applyFill="1" applyBorder="1" applyAlignment="1">
      <alignment vertical="center" wrapText="1"/>
    </xf>
    <xf numFmtId="0" fontId="31" fillId="0" borderId="0" xfId="0" applyFont="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vertical="center" wrapText="1"/>
    </xf>
    <xf numFmtId="0" fontId="0" fillId="0" borderId="14" xfId="0" applyFill="1" applyBorder="1" applyAlignment="1">
      <alignment horizontal="justify" vertical="center" wrapText="1"/>
    </xf>
    <xf numFmtId="0" fontId="0" fillId="0" borderId="0" xfId="0" applyBorder="1" applyAlignment="1">
      <alignment vertical="center"/>
    </xf>
    <xf numFmtId="0" fontId="0" fillId="0" borderId="0" xfId="0" applyBorder="1" applyAlignment="1">
      <alignment horizontal="justify" vertical="center" wrapText="1"/>
    </xf>
    <xf numFmtId="0" fontId="0" fillId="0" borderId="0" xfId="0"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justify" vertical="center" wrapText="1"/>
    </xf>
    <xf numFmtId="0" fontId="31" fillId="0" borderId="0" xfId="0" applyFont="1" applyBorder="1" applyAlignment="1">
      <alignment horizontal="center" vertical="center" wrapText="1"/>
    </xf>
    <xf numFmtId="0" fontId="0" fillId="0" borderId="0" xfId="0" applyBorder="1" applyAlignment="1">
      <alignment horizontal="center" vertical="center"/>
    </xf>
    <xf numFmtId="0" fontId="31" fillId="0" borderId="24" xfId="0" applyFont="1" applyFill="1" applyBorder="1" applyAlignment="1">
      <alignment horizontal="center" vertical="center"/>
    </xf>
    <xf numFmtId="49" fontId="33" fillId="0" borderId="54" xfId="0" applyNumberFormat="1" applyFont="1" applyFill="1" applyBorder="1" applyAlignment="1" applyProtection="1">
      <alignment horizontal="center" vertical="center"/>
    </xf>
    <xf numFmtId="9" fontId="33" fillId="0" borderId="54" xfId="0" applyNumberFormat="1" applyFont="1" applyFill="1" applyBorder="1" applyAlignment="1" applyProtection="1">
      <alignment vertical="center" wrapText="1"/>
    </xf>
    <xf numFmtId="49" fontId="37" fillId="15" borderId="54" xfId="0" applyNumberFormat="1" applyFont="1" applyFill="1" applyBorder="1" applyAlignment="1" applyProtection="1">
      <alignment horizontal="center" vertical="center"/>
    </xf>
    <xf numFmtId="3" fontId="44" fillId="22" borderId="54" xfId="0" applyNumberFormat="1" applyFont="1" applyFill="1" applyBorder="1" applyAlignment="1" applyProtection="1">
      <alignment vertical="center"/>
    </xf>
    <xf numFmtId="0" fontId="0" fillId="0" borderId="0" xfId="0" applyAlignment="1">
      <alignment vertical="top" wrapText="1"/>
    </xf>
    <xf numFmtId="0" fontId="0" fillId="0" borderId="0" xfId="0" applyAlignment="1">
      <alignment horizontal="center" vertical="top" wrapText="1"/>
    </xf>
    <xf numFmtId="0" fontId="31" fillId="0" borderId="0" xfId="0" applyFont="1" applyAlignment="1">
      <alignment vertical="top" wrapText="1"/>
    </xf>
    <xf numFmtId="0" fontId="0" fillId="0" borderId="0" xfId="0" applyAlignment="1">
      <alignment horizontal="left" wrapText="1"/>
    </xf>
    <xf numFmtId="0" fontId="0" fillId="0" borderId="0" xfId="0" applyAlignment="1">
      <alignment vertical="top"/>
    </xf>
    <xf numFmtId="0" fontId="0" fillId="0" borderId="0" xfId="0" applyAlignment="1">
      <alignment horizontal="center" vertical="top"/>
    </xf>
    <xf numFmtId="0" fontId="0" fillId="0" borderId="0" xfId="0" applyAlignment="1"/>
    <xf numFmtId="0" fontId="31" fillId="0" borderId="0" xfId="0" applyFont="1" applyAlignment="1"/>
    <xf numFmtId="0" fontId="34" fillId="0" borderId="65" xfId="0" applyFont="1" applyFill="1" applyBorder="1" applyAlignment="1" applyProtection="1">
      <alignment horizontal="left" vertical="center" wrapText="1"/>
    </xf>
    <xf numFmtId="0" fontId="34" fillId="0" borderId="66" xfId="0" applyFont="1" applyFill="1" applyBorder="1" applyAlignment="1" applyProtection="1">
      <alignment horizontal="left" vertical="center" wrapText="1"/>
    </xf>
    <xf numFmtId="0" fontId="34" fillId="0" borderId="67" xfId="0" applyFont="1" applyFill="1" applyBorder="1" applyAlignment="1" applyProtection="1">
      <alignment horizontal="left" vertical="center" wrapText="1"/>
    </xf>
    <xf numFmtId="0" fontId="39" fillId="15" borderId="6" xfId="0" applyFont="1" applyFill="1" applyBorder="1" applyAlignment="1"/>
    <xf numFmtId="0" fontId="39" fillId="15" borderId="7" xfId="0" applyFont="1" applyFill="1" applyBorder="1" applyAlignment="1"/>
    <xf numFmtId="0" fontId="40" fillId="15" borderId="25" xfId="0" applyFont="1" applyFill="1" applyBorder="1" applyAlignment="1"/>
    <xf numFmtId="0" fontId="39" fillId="15" borderId="1" xfId="0" applyFont="1" applyFill="1" applyBorder="1" applyAlignment="1"/>
    <xf numFmtId="0" fontId="39" fillId="15" borderId="6" xfId="0" applyFont="1" applyFill="1" applyBorder="1" applyAlignment="1">
      <alignment vertical="center" wrapText="1"/>
    </xf>
    <xf numFmtId="0" fontId="40" fillId="15" borderId="25" xfId="0" applyFont="1" applyFill="1" applyBorder="1" applyAlignment="1">
      <alignment vertical="top"/>
    </xf>
    <xf numFmtId="0" fontId="40" fillId="15" borderId="6" xfId="0" applyFont="1" applyFill="1" applyBorder="1" applyAlignment="1">
      <alignment vertical="top" wrapText="1"/>
    </xf>
    <xf numFmtId="0" fontId="39" fillId="15" borderId="6" xfId="0" applyFont="1" applyFill="1" applyBorder="1" applyAlignment="1">
      <alignment vertical="top" wrapText="1"/>
    </xf>
    <xf numFmtId="0" fontId="39" fillId="15" borderId="26" xfId="0" applyFont="1" applyFill="1" applyBorder="1" applyAlignment="1">
      <alignment vertical="center" wrapText="1"/>
    </xf>
    <xf numFmtId="0" fontId="39" fillId="15" borderId="10" xfId="0" applyFont="1" applyFill="1" applyBorder="1" applyAlignment="1">
      <alignment vertical="top"/>
    </xf>
    <xf numFmtId="0" fontId="40" fillId="15" borderId="6" xfId="0" applyFont="1" applyFill="1" applyBorder="1" applyAlignment="1">
      <alignment vertical="center"/>
    </xf>
    <xf numFmtId="0" fontId="0" fillId="15" borderId="6" xfId="0" applyFont="1" applyFill="1" applyBorder="1" applyAlignment="1">
      <alignment vertical="top" wrapText="1"/>
    </xf>
    <xf numFmtId="0" fontId="0" fillId="15" borderId="7" xfId="0" applyFont="1" applyFill="1" applyBorder="1" applyAlignment="1">
      <alignment vertical="top" wrapText="1"/>
    </xf>
    <xf numFmtId="0" fontId="40" fillId="15" borderId="6" xfId="0" applyFont="1" applyFill="1" applyBorder="1" applyAlignment="1">
      <alignment vertical="top"/>
    </xf>
    <xf numFmtId="0" fontId="40" fillId="0" borderId="25" xfId="0" applyFont="1" applyBorder="1" applyAlignment="1" applyProtection="1">
      <alignment vertical="top"/>
      <protection locked="0"/>
    </xf>
    <xf numFmtId="0" fontId="0" fillId="0" borderId="8" xfId="0" applyBorder="1"/>
    <xf numFmtId="0" fontId="40" fillId="15" borderId="2" xfId="0" applyFont="1" applyFill="1" applyBorder="1" applyAlignment="1">
      <alignment vertical="top"/>
    </xf>
    <xf numFmtId="0" fontId="0" fillId="0" borderId="9" xfId="0" applyBorder="1" applyAlignment="1" applyProtection="1">
      <alignment vertical="top" wrapText="1"/>
      <protection locked="0"/>
    </xf>
    <xf numFmtId="0" fontId="40" fillId="15" borderId="25" xfId="0" applyFont="1" applyFill="1" applyBorder="1" applyAlignment="1">
      <alignment vertical="center"/>
    </xf>
    <xf numFmtId="0" fontId="39" fillId="15" borderId="7" xfId="0" applyFont="1" applyFill="1" applyBorder="1" applyAlignment="1">
      <alignment vertical="top" wrapText="1"/>
    </xf>
    <xf numFmtId="0" fontId="39" fillId="15" borderId="10" xfId="0" applyFont="1" applyFill="1" applyBorder="1" applyAlignment="1">
      <alignment vertical="center"/>
    </xf>
    <xf numFmtId="0" fontId="0" fillId="0" borderId="8" xfId="0" applyBorder="1" applyAlignment="1" applyProtection="1">
      <protection locked="0"/>
    </xf>
    <xf numFmtId="167" fontId="33" fillId="0" borderId="9" xfId="24" applyNumberFormat="1" applyFont="1" applyBorder="1" applyAlignment="1" applyProtection="1">
      <alignment vertical="center"/>
      <protection locked="0"/>
    </xf>
    <xf numFmtId="0" fontId="33" fillId="0" borderId="26" xfId="0" applyFont="1" applyBorder="1"/>
    <xf numFmtId="0" fontId="33" fillId="0" borderId="10" xfId="0" applyFont="1" applyBorder="1"/>
    <xf numFmtId="0" fontId="33" fillId="0" borderId="11" xfId="0" applyFont="1" applyBorder="1"/>
    <xf numFmtId="42" fontId="49" fillId="20" borderId="68" xfId="25" applyNumberFormat="1" applyFont="1" applyFill="1" applyBorder="1" applyAlignment="1" applyProtection="1">
      <alignment vertical="center"/>
    </xf>
    <xf numFmtId="42" fontId="49" fillId="20" borderId="45" xfId="25" applyNumberFormat="1" applyFont="1" applyFill="1" applyBorder="1" applyAlignment="1" applyProtection="1">
      <alignment vertical="center"/>
    </xf>
    <xf numFmtId="42" fontId="49" fillId="20" borderId="69" xfId="25" applyNumberFormat="1" applyFont="1" applyFill="1" applyBorder="1" applyAlignment="1" applyProtection="1">
      <alignment vertical="center"/>
    </xf>
    <xf numFmtId="0" fontId="49" fillId="20" borderId="70" xfId="0" applyFont="1" applyFill="1" applyBorder="1" applyAlignment="1" applyProtection="1">
      <alignment horizontal="center"/>
    </xf>
    <xf numFmtId="0" fontId="49" fillId="20" borderId="71" xfId="0" applyFont="1" applyFill="1" applyBorder="1" applyAlignment="1" applyProtection="1">
      <alignment horizontal="center"/>
    </xf>
    <xf numFmtId="41" fontId="49" fillId="20" borderId="71" xfId="0" applyNumberFormat="1" applyFont="1" applyFill="1" applyBorder="1" applyAlignment="1" applyProtection="1">
      <alignment horizontal="center"/>
    </xf>
    <xf numFmtId="9" fontId="49" fillId="20" borderId="72" xfId="0" applyNumberFormat="1" applyFont="1" applyFill="1" applyBorder="1" applyAlignment="1" applyProtection="1">
      <alignment horizontal="center" vertical="center"/>
    </xf>
    <xf numFmtId="0" fontId="51" fillId="20" borderId="70" xfId="0" applyFont="1" applyFill="1" applyBorder="1" applyAlignment="1" applyProtection="1">
      <alignment horizontal="center" vertical="center"/>
    </xf>
    <xf numFmtId="0" fontId="52" fillId="20" borderId="71" xfId="0" applyFont="1" applyFill="1" applyBorder="1" applyAlignment="1" applyProtection="1">
      <alignment horizontal="right" vertical="center" wrapText="1"/>
    </xf>
    <xf numFmtId="41" fontId="52" fillId="20" borderId="47" xfId="0" applyNumberFormat="1" applyFont="1" applyFill="1" applyBorder="1" applyAlignment="1" applyProtection="1">
      <alignment vertical="center"/>
    </xf>
    <xf numFmtId="10" fontId="52" fillId="20" borderId="47" xfId="0" applyNumberFormat="1" applyFont="1" applyFill="1" applyBorder="1" applyAlignment="1" applyProtection="1">
      <alignment vertical="center"/>
    </xf>
    <xf numFmtId="0" fontId="49" fillId="20" borderId="47" xfId="0" applyFont="1" applyFill="1" applyBorder="1" applyAlignment="1" applyProtection="1">
      <alignment horizontal="center"/>
    </xf>
    <xf numFmtId="41" fontId="49" fillId="20" borderId="47" xfId="0" applyNumberFormat="1" applyFont="1" applyFill="1" applyBorder="1" applyAlignment="1" applyProtection="1">
      <alignment horizontal="center"/>
    </xf>
    <xf numFmtId="9" fontId="49" fillId="20" borderId="47" xfId="0" applyNumberFormat="1" applyFont="1" applyFill="1" applyBorder="1" applyAlignment="1" applyProtection="1">
      <alignment horizontal="center" vertical="center"/>
    </xf>
    <xf numFmtId="10" fontId="52" fillId="20" borderId="47" xfId="28" applyNumberFormat="1" applyFont="1" applyFill="1" applyBorder="1" applyAlignment="1" applyProtection="1">
      <alignment horizontal="center" vertical="center"/>
    </xf>
    <xf numFmtId="168" fontId="53" fillId="20" borderId="73" xfId="0" applyNumberFormat="1" applyFont="1" applyFill="1" applyBorder="1" applyAlignment="1" applyProtection="1">
      <alignment horizontal="center" vertical="center"/>
    </xf>
    <xf numFmtId="42" fontId="53" fillId="20" borderId="68" xfId="25" applyNumberFormat="1" applyFont="1" applyFill="1" applyBorder="1" applyAlignment="1" applyProtection="1">
      <alignment vertical="center"/>
    </xf>
    <xf numFmtId="9" fontId="53" fillId="20" borderId="74" xfId="28" applyNumberFormat="1" applyFont="1" applyFill="1" applyBorder="1" applyAlignment="1" applyProtection="1">
      <alignment horizontal="center" vertical="center"/>
    </xf>
    <xf numFmtId="168" fontId="53" fillId="20" borderId="48" xfId="0" applyNumberFormat="1" applyFont="1" applyFill="1" applyBorder="1" applyAlignment="1" applyProtection="1">
      <alignment horizontal="center" vertical="center"/>
    </xf>
    <xf numFmtId="42" fontId="53" fillId="20" borderId="45" xfId="25" applyNumberFormat="1" applyFont="1" applyFill="1" applyBorder="1" applyAlignment="1" applyProtection="1">
      <alignment vertical="center"/>
    </xf>
    <xf numFmtId="9" fontId="53" fillId="20" borderId="53" xfId="28" applyNumberFormat="1" applyFont="1" applyFill="1" applyBorder="1" applyAlignment="1" applyProtection="1">
      <alignment horizontal="center" vertical="center"/>
    </xf>
    <xf numFmtId="42" fontId="53" fillId="20" borderId="45" xfId="25" applyNumberFormat="1" applyFont="1" applyFill="1" applyBorder="1" applyAlignment="1" applyProtection="1">
      <alignment vertical="center"/>
      <protection locked="0"/>
    </xf>
    <xf numFmtId="42" fontId="54" fillId="20" borderId="75" xfId="25" applyNumberFormat="1" applyFont="1" applyFill="1" applyBorder="1" applyProtection="1"/>
    <xf numFmtId="10" fontId="54" fillId="20" borderId="76" xfId="28" applyNumberFormat="1" applyFont="1" applyFill="1" applyBorder="1" applyAlignment="1" applyProtection="1">
      <alignment horizontal="center" vertical="center"/>
    </xf>
    <xf numFmtId="9" fontId="30" fillId="20" borderId="72" xfId="0" applyNumberFormat="1" applyFont="1" applyFill="1" applyBorder="1" applyAlignment="1" applyProtection="1">
      <alignment horizontal="center" vertical="center"/>
    </xf>
    <xf numFmtId="0" fontId="29" fillId="20" borderId="70" xfId="0" applyFont="1" applyFill="1" applyBorder="1" applyAlignment="1" applyProtection="1">
      <alignment horizontal="center" vertical="center"/>
    </xf>
    <xf numFmtId="0" fontId="55" fillId="20" borderId="71" xfId="0" applyFont="1" applyFill="1" applyBorder="1" applyAlignment="1" applyProtection="1">
      <alignment horizontal="right" vertical="center" wrapText="1"/>
    </xf>
    <xf numFmtId="41" fontId="55" fillId="20" borderId="47" xfId="0" applyNumberFormat="1" applyFont="1" applyFill="1" applyBorder="1" applyAlignment="1" applyProtection="1">
      <alignment vertical="center"/>
    </xf>
    <xf numFmtId="10" fontId="55" fillId="20" borderId="47" xfId="0" applyNumberFormat="1" applyFont="1" applyFill="1" applyBorder="1" applyAlignment="1" applyProtection="1">
      <alignment vertical="center"/>
    </xf>
    <xf numFmtId="10" fontId="55" fillId="20" borderId="47" xfId="28" applyNumberFormat="1" applyFont="1" applyFill="1" applyBorder="1" applyAlignment="1" applyProtection="1">
      <alignment horizontal="center" vertical="center"/>
    </xf>
    <xf numFmtId="0" fontId="29" fillId="20" borderId="0" xfId="0" applyFont="1" applyFill="1" applyProtection="1"/>
    <xf numFmtId="0" fontId="30" fillId="20" borderId="70" xfId="0" applyFont="1" applyFill="1" applyBorder="1" applyAlignment="1" applyProtection="1">
      <alignment horizontal="center" vertical="center"/>
    </xf>
    <xf numFmtId="9" fontId="29" fillId="20" borderId="47" xfId="0" applyNumberFormat="1" applyFont="1" applyFill="1" applyBorder="1" applyAlignment="1" applyProtection="1">
      <alignment horizontal="center" vertical="center"/>
    </xf>
    <xf numFmtId="0" fontId="29" fillId="20" borderId="47" xfId="0" applyFont="1" applyFill="1" applyBorder="1" applyAlignment="1" applyProtection="1">
      <alignment horizontal="center" vertical="center"/>
    </xf>
    <xf numFmtId="41" fontId="29" fillId="20" borderId="47" xfId="0" applyNumberFormat="1" applyFont="1" applyFill="1" applyBorder="1" applyAlignment="1" applyProtection="1">
      <alignment horizontal="center" vertical="center"/>
    </xf>
    <xf numFmtId="0" fontId="30" fillId="20" borderId="71" xfId="0" applyFont="1" applyFill="1" applyBorder="1" applyAlignment="1" applyProtection="1">
      <alignment horizontal="center" vertical="center"/>
    </xf>
    <xf numFmtId="41" fontId="30" fillId="20" borderId="71" xfId="0" applyNumberFormat="1" applyFont="1" applyFill="1" applyBorder="1" applyAlignment="1" applyProtection="1">
      <alignment horizontal="center" vertical="center"/>
    </xf>
    <xf numFmtId="0" fontId="38" fillId="0" borderId="8" xfId="0" applyFont="1" applyFill="1" applyBorder="1" applyAlignment="1">
      <alignment horizontal="center" vertical="center"/>
    </xf>
    <xf numFmtId="0" fontId="0" fillId="0" borderId="9" xfId="0" applyFill="1" applyBorder="1"/>
    <xf numFmtId="168" fontId="49" fillId="20" borderId="73" xfId="0" applyNumberFormat="1" applyFont="1" applyFill="1" applyBorder="1" applyAlignment="1" applyProtection="1">
      <alignment horizontal="center" vertical="center"/>
    </xf>
    <xf numFmtId="9" fontId="49" fillId="20" borderId="74" xfId="28" applyNumberFormat="1" applyFont="1" applyFill="1" applyBorder="1" applyAlignment="1" applyProtection="1">
      <alignment horizontal="center" vertical="center"/>
    </xf>
    <xf numFmtId="0" fontId="34" fillId="0" borderId="48" xfId="25" applyFont="1" applyFill="1" applyBorder="1" applyAlignment="1" applyProtection="1">
      <alignment horizontal="left" vertical="center"/>
    </xf>
    <xf numFmtId="9" fontId="34" fillId="15" borderId="53" xfId="28" applyNumberFormat="1" applyFont="1" applyFill="1" applyBorder="1" applyAlignment="1" applyProtection="1">
      <alignment horizontal="center" vertical="center"/>
    </xf>
    <xf numFmtId="9" fontId="34" fillId="15" borderId="77" xfId="28" applyNumberFormat="1" applyFont="1" applyFill="1" applyBorder="1" applyAlignment="1" applyProtection="1">
      <alignment horizontal="center" vertical="center"/>
    </xf>
    <xf numFmtId="168" fontId="49" fillId="20" borderId="48" xfId="0" applyNumberFormat="1" applyFont="1" applyFill="1" applyBorder="1" applyAlignment="1" applyProtection="1">
      <alignment horizontal="center" vertical="center"/>
    </xf>
    <xf numFmtId="9" fontId="49" fillId="20" borderId="53" xfId="28" applyNumberFormat="1" applyFont="1" applyFill="1" applyBorder="1" applyAlignment="1" applyProtection="1">
      <alignment horizontal="center" vertical="center"/>
    </xf>
    <xf numFmtId="9" fontId="49" fillId="20" borderId="78" xfId="28" applyNumberFormat="1" applyFont="1" applyFill="1" applyBorder="1" applyAlignment="1" applyProtection="1">
      <alignment horizontal="center" vertical="center"/>
    </xf>
    <xf numFmtId="9" fontId="34" fillId="15" borderId="79" xfId="28" applyNumberFormat="1" applyFont="1" applyFill="1" applyBorder="1" applyAlignment="1" applyProtection="1">
      <alignment horizontal="center" vertical="center"/>
    </xf>
    <xf numFmtId="49" fontId="49" fillId="20" borderId="48" xfId="0" applyNumberFormat="1" applyFont="1" applyFill="1" applyBorder="1" applyAlignment="1" applyProtection="1">
      <alignment horizontal="center" vertical="center"/>
    </xf>
    <xf numFmtId="9" fontId="49" fillId="20" borderId="80" xfId="28" applyNumberFormat="1" applyFont="1" applyFill="1" applyBorder="1" applyAlignment="1" applyProtection="1">
      <alignment horizontal="center" vertical="center"/>
    </xf>
    <xf numFmtId="9" fontId="34" fillId="15" borderId="81" xfId="28" applyNumberFormat="1" applyFont="1" applyFill="1" applyBorder="1" applyAlignment="1" applyProtection="1">
      <alignment horizontal="center" vertical="center"/>
    </xf>
    <xf numFmtId="42" fontId="52" fillId="20" borderId="75" xfId="25" applyNumberFormat="1" applyFont="1" applyFill="1" applyBorder="1" applyProtection="1"/>
    <xf numFmtId="10" fontId="52" fillId="20" borderId="82" xfId="28" applyNumberFormat="1" applyFont="1" applyFill="1" applyBorder="1" applyAlignment="1" applyProtection="1">
      <alignment horizontal="center" vertical="center"/>
    </xf>
    <xf numFmtId="0" fontId="0" fillId="0" borderId="83" xfId="0" applyFill="1" applyBorder="1" applyAlignment="1" applyProtection="1">
      <alignment horizontal="right"/>
      <protection locked="0"/>
    </xf>
    <xf numFmtId="0" fontId="31" fillId="0" borderId="84" xfId="0" applyFont="1" applyBorder="1" applyAlignment="1" applyProtection="1">
      <alignment horizontal="right" vertical="center" wrapText="1"/>
      <protection locked="0"/>
    </xf>
    <xf numFmtId="41" fontId="0" fillId="0" borderId="84" xfId="0" applyNumberFormat="1" applyBorder="1" applyAlignment="1" applyProtection="1">
      <alignment horizontal="right" vertical="center"/>
    </xf>
    <xf numFmtId="41" fontId="31" fillId="0" borderId="84" xfId="0" applyNumberFormat="1" applyFont="1" applyBorder="1" applyAlignment="1" applyProtection="1">
      <alignment horizontal="right" vertical="center"/>
    </xf>
    <xf numFmtId="41" fontId="0" fillId="0" borderId="84" xfId="0" applyNumberFormat="1" applyBorder="1" applyAlignment="1" applyProtection="1">
      <alignment horizontal="right" vertical="center"/>
      <protection locked="0"/>
    </xf>
    <xf numFmtId="41" fontId="44" fillId="15" borderId="84" xfId="0" applyNumberFormat="1" applyFont="1" applyFill="1" applyBorder="1" applyAlignment="1" applyProtection="1">
      <alignment horizontal="right" vertical="center"/>
    </xf>
    <xf numFmtId="41" fontId="31" fillId="18" borderId="84" xfId="0" applyNumberFormat="1" applyFont="1" applyFill="1" applyBorder="1" applyAlignment="1" applyProtection="1">
      <alignment horizontal="right" vertical="center"/>
    </xf>
    <xf numFmtId="41" fontId="8" fillId="18" borderId="84" xfId="0" applyNumberFormat="1" applyFont="1" applyFill="1" applyBorder="1" applyAlignment="1" applyProtection="1">
      <alignment horizontal="right" vertical="center"/>
    </xf>
    <xf numFmtId="41" fontId="44" fillId="18" borderId="84" xfId="0" applyNumberFormat="1" applyFont="1" applyFill="1" applyBorder="1" applyAlignment="1" applyProtection="1">
      <alignment horizontal="right" vertical="center"/>
    </xf>
    <xf numFmtId="41" fontId="0" fillId="0" borderId="84" xfId="0" applyNumberFormat="1" applyFont="1" applyBorder="1" applyAlignment="1" applyProtection="1">
      <alignment horizontal="right" vertical="center"/>
      <protection locked="0"/>
    </xf>
    <xf numFmtId="41" fontId="44" fillId="16" borderId="84" xfId="0" applyNumberFormat="1" applyFont="1" applyFill="1" applyBorder="1" applyAlignment="1" applyProtection="1">
      <alignment horizontal="right" vertical="center"/>
    </xf>
    <xf numFmtId="41" fontId="0" fillId="0" borderId="84" xfId="0" applyNumberFormat="1" applyFont="1" applyBorder="1" applyAlignment="1" applyProtection="1">
      <alignment horizontal="right" vertical="center"/>
    </xf>
    <xf numFmtId="41" fontId="0" fillId="0" borderId="84" xfId="0" applyNumberFormat="1" applyFont="1" applyBorder="1" applyAlignment="1" applyProtection="1">
      <alignment horizontal="right"/>
      <protection locked="0"/>
    </xf>
    <xf numFmtId="41" fontId="0" fillId="0" borderId="84" xfId="0" applyNumberFormat="1" applyFont="1" applyBorder="1" applyAlignment="1" applyProtection="1">
      <alignment horizontal="right"/>
    </xf>
    <xf numFmtId="41" fontId="9" fillId="0" borderId="84" xfId="0" applyNumberFormat="1" applyFont="1" applyBorder="1" applyAlignment="1" applyProtection="1">
      <alignment horizontal="right" vertical="center" wrapText="1"/>
    </xf>
    <xf numFmtId="41" fontId="9" fillId="0" borderId="84" xfId="0" applyNumberFormat="1" applyFont="1" applyBorder="1" applyAlignment="1" applyProtection="1">
      <alignment horizontal="right" vertical="center"/>
    </xf>
    <xf numFmtId="41" fontId="1" fillId="0" borderId="84" xfId="0" applyNumberFormat="1" applyFont="1" applyBorder="1" applyAlignment="1" applyProtection="1">
      <alignment horizontal="right" vertical="center"/>
      <protection locked="0"/>
    </xf>
    <xf numFmtId="41" fontId="9" fillId="0" borderId="84" xfId="0" applyNumberFormat="1" applyFont="1" applyBorder="1" applyAlignment="1" applyProtection="1">
      <alignment horizontal="right" vertical="center"/>
      <protection locked="0"/>
    </xf>
    <xf numFmtId="41" fontId="8" fillId="0" borderId="84" xfId="0" applyNumberFormat="1" applyFont="1" applyBorder="1" applyAlignment="1" applyProtection="1">
      <alignment horizontal="right"/>
    </xf>
    <xf numFmtId="0" fontId="57" fillId="15" borderId="85" xfId="25" applyFont="1" applyFill="1" applyBorder="1" applyAlignment="1" applyProtection="1">
      <alignment horizontal="center" vertical="center"/>
    </xf>
    <xf numFmtId="41" fontId="44" fillId="15" borderId="86" xfId="0" applyNumberFormat="1" applyFont="1" applyFill="1" applyBorder="1" applyAlignment="1" applyProtection="1">
      <alignment vertical="center"/>
    </xf>
    <xf numFmtId="0" fontId="57" fillId="18" borderId="85" xfId="25" applyFont="1" applyFill="1" applyBorder="1" applyAlignment="1" applyProtection="1">
      <alignment horizontal="center" vertical="center"/>
    </xf>
    <xf numFmtId="41" fontId="31" fillId="18" borderId="86" xfId="0" applyNumberFormat="1" applyFont="1" applyFill="1" applyBorder="1" applyAlignment="1" applyProtection="1">
      <alignment vertical="center"/>
    </xf>
    <xf numFmtId="0" fontId="34" fillId="0" borderId="85" xfId="25" applyFont="1" applyFill="1" applyBorder="1" applyAlignment="1" applyProtection="1">
      <alignment horizontal="center" vertical="center"/>
    </xf>
    <xf numFmtId="41" fontId="44" fillId="0" borderId="86" xfId="0" applyNumberFormat="1" applyFont="1" applyFill="1" applyBorder="1" applyAlignment="1" applyProtection="1">
      <alignment horizontal="right" vertical="center"/>
    </xf>
    <xf numFmtId="41" fontId="31" fillId="22" borderId="86" xfId="0" applyNumberFormat="1" applyFont="1" applyFill="1" applyBorder="1" applyAlignment="1" applyProtection="1">
      <alignment vertical="center"/>
    </xf>
    <xf numFmtId="41" fontId="44" fillId="15" borderId="86" xfId="0" applyNumberFormat="1" applyFont="1" applyFill="1" applyBorder="1" applyAlignment="1" applyProtection="1">
      <alignment horizontal="right" vertical="center"/>
    </xf>
    <xf numFmtId="41" fontId="57" fillId="0" borderId="86" xfId="0" applyNumberFormat="1" applyFont="1" applyFill="1" applyBorder="1" applyAlignment="1" applyProtection="1">
      <alignment horizontal="right" vertical="center"/>
    </xf>
    <xf numFmtId="41" fontId="47" fillId="18" borderId="86" xfId="0" applyNumberFormat="1" applyFont="1" applyFill="1" applyBorder="1" applyAlignment="1" applyProtection="1">
      <alignment horizontal="right" vertical="center" wrapText="1"/>
    </xf>
    <xf numFmtId="41" fontId="0" fillId="18" borderId="86" xfId="0" applyNumberFormat="1" applyFont="1" applyFill="1" applyBorder="1" applyAlignment="1" applyProtection="1">
      <alignment vertical="center"/>
    </xf>
    <xf numFmtId="41" fontId="47" fillId="18" borderId="86" xfId="0" applyNumberFormat="1" applyFont="1" applyFill="1" applyBorder="1" applyAlignment="1" applyProtection="1">
      <alignment vertical="center" wrapText="1"/>
    </xf>
    <xf numFmtId="41" fontId="31" fillId="15" borderId="86" xfId="0" applyNumberFormat="1" applyFont="1" applyFill="1" applyBorder="1" applyAlignment="1" applyProtection="1">
      <alignment vertical="center"/>
    </xf>
    <xf numFmtId="41" fontId="47" fillId="18" borderId="86" xfId="0" applyNumberFormat="1" applyFont="1" applyFill="1" applyBorder="1" applyAlignment="1" applyProtection="1">
      <alignment vertical="center"/>
    </xf>
    <xf numFmtId="41" fontId="44" fillId="18" borderId="86" xfId="0" applyNumberFormat="1" applyFont="1" applyFill="1" applyBorder="1" applyAlignment="1" applyProtection="1">
      <alignment vertical="center"/>
    </xf>
    <xf numFmtId="0" fontId="44" fillId="18" borderId="54" xfId="0" applyFont="1" applyFill="1" applyBorder="1" applyAlignment="1" applyProtection="1">
      <alignment horizontal="left" vertical="center" wrapText="1"/>
    </xf>
    <xf numFmtId="0" fontId="47" fillId="15" borderId="54" xfId="0" applyFont="1" applyFill="1" applyBorder="1" applyAlignment="1" applyProtection="1">
      <alignment horizontal="left" vertical="center" wrapText="1"/>
    </xf>
    <xf numFmtId="0" fontId="30" fillId="0" borderId="87" xfId="0" applyFont="1" applyFill="1" applyBorder="1" applyAlignment="1" applyProtection="1">
      <alignment horizontal="center" vertical="center" wrapText="1"/>
    </xf>
    <xf numFmtId="0" fontId="30" fillId="0" borderId="88" xfId="0" applyFont="1" applyFill="1" applyBorder="1" applyAlignment="1" applyProtection="1">
      <alignment horizontal="center" vertical="center" wrapText="1"/>
    </xf>
    <xf numFmtId="164" fontId="30" fillId="0" borderId="89" xfId="0" applyNumberFormat="1" applyFont="1" applyFill="1" applyBorder="1" applyAlignment="1" applyProtection="1">
      <alignment horizontal="center" vertical="center" wrapText="1"/>
    </xf>
    <xf numFmtId="0" fontId="53" fillId="20" borderId="85" xfId="0" applyFont="1" applyFill="1" applyBorder="1" applyAlignment="1" applyProtection="1">
      <alignment horizontal="center" vertical="center" wrapText="1"/>
    </xf>
    <xf numFmtId="0" fontId="53" fillId="20" borderId="54" xfId="0" applyFont="1" applyFill="1" applyBorder="1" applyAlignment="1" applyProtection="1">
      <alignment horizontal="left" vertical="center" wrapText="1"/>
    </xf>
    <xf numFmtId="41" fontId="30" fillId="20" borderId="86" xfId="0" applyNumberFormat="1" applyFont="1" applyFill="1" applyBorder="1" applyAlignment="1" applyProtection="1">
      <alignment vertical="center"/>
    </xf>
    <xf numFmtId="168" fontId="53" fillId="20" borderId="54" xfId="0" applyNumberFormat="1" applyFont="1" applyFill="1" applyBorder="1" applyAlignment="1" applyProtection="1">
      <alignment horizontal="left" vertical="center"/>
    </xf>
    <xf numFmtId="41" fontId="30" fillId="20" borderId="86" xfId="0" applyNumberFormat="1" applyFont="1" applyFill="1" applyBorder="1" applyAlignment="1" applyProtection="1">
      <alignment horizontal="right" vertical="center" wrapText="1"/>
    </xf>
    <xf numFmtId="0" fontId="53" fillId="20" borderId="54" xfId="0" applyNumberFormat="1" applyFont="1" applyFill="1" applyBorder="1" applyAlignment="1" applyProtection="1">
      <alignment horizontal="left" vertical="center" wrapText="1"/>
    </xf>
    <xf numFmtId="0" fontId="53" fillId="20" borderId="54" xfId="0" applyNumberFormat="1" applyFont="1" applyFill="1" applyBorder="1" applyAlignment="1" applyProtection="1">
      <alignment horizontal="left" vertical="center"/>
    </xf>
    <xf numFmtId="41" fontId="30" fillId="20" borderId="84" xfId="0" applyNumberFormat="1" applyFont="1" applyFill="1" applyBorder="1" applyAlignment="1" applyProtection="1">
      <alignment horizontal="right" vertical="center"/>
    </xf>
    <xf numFmtId="41" fontId="30" fillId="20" borderId="54" xfId="0" applyNumberFormat="1" applyFont="1" applyFill="1" applyBorder="1" applyAlignment="1" applyProtection="1">
      <alignment horizontal="right" vertical="center"/>
    </xf>
    <xf numFmtId="168" fontId="53" fillId="20" borderId="54" xfId="0" applyNumberFormat="1" applyFont="1" applyFill="1" applyBorder="1" applyAlignment="1" applyProtection="1">
      <alignment horizontal="left" vertical="center" wrapText="1"/>
    </xf>
    <xf numFmtId="41" fontId="58" fillId="20" borderId="90" xfId="0" applyNumberFormat="1" applyFont="1" applyFill="1" applyBorder="1" applyAlignment="1" applyProtection="1">
      <alignment horizontal="right" vertical="center"/>
    </xf>
    <xf numFmtId="0" fontId="53" fillId="0" borderId="91" xfId="0" applyFont="1" applyFill="1" applyBorder="1" applyAlignment="1" applyProtection="1">
      <alignment horizontal="center" vertical="center" wrapText="1"/>
    </xf>
    <xf numFmtId="168" fontId="53" fillId="0" borderId="92" xfId="0" applyNumberFormat="1" applyFont="1" applyFill="1" applyBorder="1" applyAlignment="1" applyProtection="1">
      <alignment horizontal="left" vertical="center"/>
    </xf>
    <xf numFmtId="41" fontId="30" fillId="0" borderId="93" xfId="0" applyNumberFormat="1" applyFont="1" applyFill="1" applyBorder="1" applyAlignment="1" applyProtection="1">
      <alignment horizontal="right" vertical="center" wrapText="1"/>
    </xf>
    <xf numFmtId="41" fontId="9" fillId="0" borderId="84" xfId="0" applyNumberFormat="1" applyFont="1" applyFill="1" applyBorder="1" applyAlignment="1" applyProtection="1">
      <alignment horizontal="right" vertical="center"/>
    </xf>
    <xf numFmtId="41" fontId="9" fillId="0" borderId="54" xfId="0" applyNumberFormat="1" applyFont="1" applyFill="1" applyBorder="1" applyAlignment="1" applyProtection="1">
      <alignment horizontal="right" vertical="center"/>
    </xf>
    <xf numFmtId="0" fontId="36" fillId="0" borderId="60" xfId="0" applyFont="1" applyFill="1" applyBorder="1" applyAlignment="1">
      <alignment horizontal="center" vertical="center" wrapText="1"/>
    </xf>
    <xf numFmtId="0" fontId="36" fillId="0" borderId="0" xfId="0" applyFont="1" applyFill="1" applyBorder="1" applyAlignment="1">
      <alignment horizontal="center" vertical="center" wrapText="1"/>
    </xf>
    <xf numFmtId="164" fontId="36" fillId="0" borderId="0" xfId="0" applyNumberFormat="1" applyFont="1" applyFill="1" applyBorder="1" applyAlignment="1">
      <alignment horizontal="center" vertical="center" wrapText="1"/>
    </xf>
    <xf numFmtId="41" fontId="36" fillId="0" borderId="0" xfId="0" applyNumberFormat="1" applyFont="1" applyFill="1" applyBorder="1" applyAlignment="1">
      <alignment horizontal="center" vertical="center" wrapText="1"/>
    </xf>
    <xf numFmtId="0" fontId="31" fillId="0" borderId="58" xfId="0" applyFont="1" applyFill="1" applyBorder="1" applyAlignment="1">
      <alignment horizontal="center" vertical="center" wrapText="1"/>
    </xf>
    <xf numFmtId="0" fontId="31" fillId="0" borderId="0" xfId="0" applyFont="1" applyFill="1" applyAlignment="1">
      <alignment horizontal="center" vertical="center" wrapText="1"/>
    </xf>
    <xf numFmtId="0" fontId="30" fillId="20" borderId="58" xfId="0" applyFont="1" applyFill="1" applyBorder="1" applyAlignment="1">
      <alignment horizontal="center" vertical="center" wrapText="1"/>
    </xf>
    <xf numFmtId="0" fontId="53" fillId="20" borderId="94" xfId="0" applyFont="1" applyFill="1" applyBorder="1" applyAlignment="1">
      <alignment horizontal="center" vertical="center" wrapText="1"/>
    </xf>
    <xf numFmtId="0" fontId="53" fillId="20" borderId="95" xfId="0" applyFont="1" applyFill="1" applyBorder="1" applyAlignment="1">
      <alignment horizontal="center" vertical="center" wrapText="1"/>
    </xf>
    <xf numFmtId="0" fontId="53" fillId="20" borderId="96" xfId="0" applyFont="1" applyFill="1" applyBorder="1" applyAlignment="1">
      <alignment horizontal="center" vertical="center" wrapText="1"/>
    </xf>
    <xf numFmtId="41" fontId="53" fillId="20" borderId="95" xfId="0" applyNumberFormat="1" applyFont="1" applyFill="1" applyBorder="1" applyAlignment="1">
      <alignment horizontal="center" vertical="center" wrapText="1"/>
    </xf>
    <xf numFmtId="41" fontId="49" fillId="20" borderId="97" xfId="0" applyNumberFormat="1" applyFont="1" applyFill="1" applyBorder="1" applyAlignment="1" applyProtection="1">
      <alignment horizontal="right" vertical="center"/>
    </xf>
    <xf numFmtId="41" fontId="49" fillId="20" borderId="54" xfId="0" applyNumberFormat="1" applyFont="1" applyFill="1" applyBorder="1" applyAlignment="1" applyProtection="1">
      <alignment horizontal="right" vertical="center"/>
    </xf>
    <xf numFmtId="0" fontId="53" fillId="20" borderId="57" xfId="0" applyFont="1" applyFill="1" applyBorder="1" applyAlignment="1" applyProtection="1">
      <alignment horizontal="center" vertical="center"/>
    </xf>
    <xf numFmtId="0" fontId="53" fillId="20" borderId="54" xfId="0" applyFont="1" applyFill="1" applyBorder="1" applyAlignment="1" applyProtection="1">
      <alignment vertical="center" wrapText="1"/>
    </xf>
    <xf numFmtId="0" fontId="33" fillId="0" borderId="98" xfId="0" applyFont="1" applyFill="1" applyBorder="1" applyAlignment="1" applyProtection="1">
      <alignment horizontal="center" vertical="center"/>
    </xf>
    <xf numFmtId="0" fontId="33" fillId="0" borderId="92" xfId="0" applyFont="1" applyFill="1" applyBorder="1" applyAlignment="1" applyProtection="1">
      <alignment vertical="center" wrapText="1"/>
    </xf>
    <xf numFmtId="41" fontId="33" fillId="0" borderId="92" xfId="0" applyNumberFormat="1" applyFont="1" applyFill="1" applyBorder="1" applyAlignment="1" applyProtection="1">
      <alignment horizontal="right" vertical="center"/>
      <protection locked="0"/>
    </xf>
    <xf numFmtId="41" fontId="33" fillId="18" borderId="92" xfId="0" applyNumberFormat="1" applyFont="1" applyFill="1" applyBorder="1" applyAlignment="1" applyProtection="1">
      <alignment horizontal="right" vertical="center"/>
    </xf>
    <xf numFmtId="0" fontId="55" fillId="20" borderId="99" xfId="0" applyFont="1" applyFill="1" applyBorder="1" applyAlignment="1" applyProtection="1">
      <alignment vertical="center"/>
    </xf>
    <xf numFmtId="0" fontId="30" fillId="20" borderId="100" xfId="0" applyFont="1" applyFill="1" applyBorder="1" applyAlignment="1" applyProtection="1">
      <alignment horizontal="right" vertical="center"/>
    </xf>
    <xf numFmtId="41" fontId="30" fillId="20" borderId="100" xfId="0" applyNumberFormat="1" applyFont="1" applyFill="1" applyBorder="1" applyAlignment="1" applyProtection="1">
      <alignment horizontal="center" vertical="center"/>
    </xf>
    <xf numFmtId="41" fontId="30" fillId="20" borderId="101" xfId="0" applyNumberFormat="1" applyFont="1" applyFill="1" applyBorder="1" applyAlignment="1" applyProtection="1">
      <alignment horizontal="center" vertical="center"/>
    </xf>
    <xf numFmtId="0" fontId="42" fillId="0" borderId="2" xfId="0" applyFont="1" applyFill="1" applyBorder="1" applyAlignment="1" applyProtection="1">
      <alignment horizontal="center" vertical="center"/>
    </xf>
    <xf numFmtId="0" fontId="42" fillId="0" borderId="1" xfId="0" applyFont="1" applyFill="1" applyBorder="1" applyAlignment="1" applyProtection="1">
      <alignment horizontal="center" vertical="center"/>
    </xf>
    <xf numFmtId="0" fontId="42" fillId="0" borderId="3" xfId="0" applyFont="1" applyFill="1" applyBorder="1" applyAlignment="1" applyProtection="1">
      <alignment horizontal="center" vertical="center"/>
    </xf>
    <xf numFmtId="41" fontId="53" fillId="20" borderId="102" xfId="0" applyNumberFormat="1" applyFont="1" applyFill="1" applyBorder="1" applyAlignment="1" applyProtection="1">
      <alignment horizontal="center" vertical="center"/>
    </xf>
    <xf numFmtId="49" fontId="53" fillId="20" borderId="103" xfId="0" applyNumberFormat="1" applyFont="1" applyFill="1" applyBorder="1" applyAlignment="1" applyProtection="1">
      <alignment horizontal="center" vertical="center"/>
    </xf>
    <xf numFmtId="0" fontId="53" fillId="20" borderId="99" xfId="0" applyFont="1" applyFill="1" applyBorder="1" applyAlignment="1" applyProtection="1">
      <alignment horizontal="center" vertical="center"/>
    </xf>
    <xf numFmtId="0" fontId="53" fillId="20" borderId="100" xfId="0" applyFont="1" applyFill="1" applyBorder="1" applyAlignment="1" applyProtection="1">
      <alignment horizontal="center" vertical="center"/>
    </xf>
    <xf numFmtId="0" fontId="54" fillId="20" borderId="100" xfId="0" applyFont="1" applyFill="1" applyBorder="1" applyAlignment="1" applyProtection="1">
      <alignment horizontal="right" vertical="center" wrapText="1"/>
    </xf>
    <xf numFmtId="42" fontId="53" fillId="20" borderId="104" xfId="0" applyNumberFormat="1" applyFont="1" applyFill="1" applyBorder="1" applyAlignment="1" applyProtection="1">
      <alignment horizontal="right" vertical="center"/>
    </xf>
    <xf numFmtId="49" fontId="30" fillId="20" borderId="105" xfId="0" applyNumberFormat="1" applyFont="1" applyFill="1" applyBorder="1" applyAlignment="1" applyProtection="1">
      <alignment horizontal="center" vertical="center"/>
    </xf>
    <xf numFmtId="49" fontId="30" fillId="0" borderId="106" xfId="0" applyNumberFormat="1" applyFont="1" applyFill="1" applyBorder="1" applyAlignment="1" applyProtection="1">
      <alignment horizontal="center" vertical="center"/>
    </xf>
    <xf numFmtId="49" fontId="30" fillId="0" borderId="105" xfId="0" applyNumberFormat="1" applyFont="1" applyFill="1" applyBorder="1" applyAlignment="1" applyProtection="1">
      <alignment horizontal="center" vertical="center"/>
    </xf>
    <xf numFmtId="49" fontId="31" fillId="0" borderId="0" xfId="0" applyNumberFormat="1" applyFont="1" applyFill="1" applyAlignment="1" applyProtection="1">
      <alignment horizontal="center" vertical="center"/>
    </xf>
    <xf numFmtId="49" fontId="33" fillId="0" borderId="107" xfId="0" applyNumberFormat="1" applyFont="1" applyFill="1" applyBorder="1" applyAlignment="1" applyProtection="1">
      <alignment horizontal="center" vertical="center"/>
    </xf>
    <xf numFmtId="0" fontId="33" fillId="0" borderId="108" xfId="0" applyFont="1" applyFill="1" applyBorder="1" applyAlignment="1" applyProtection="1">
      <alignment vertical="center" wrapText="1"/>
    </xf>
    <xf numFmtId="49" fontId="30" fillId="20" borderId="109" xfId="0" applyNumberFormat="1" applyFont="1" applyFill="1" applyBorder="1" applyAlignment="1" applyProtection="1">
      <alignment horizontal="center" vertical="center" wrapText="1"/>
    </xf>
    <xf numFmtId="49" fontId="30" fillId="0" borderId="110" xfId="0" applyNumberFormat="1" applyFont="1" applyFill="1" applyBorder="1" applyAlignment="1" applyProtection="1">
      <alignment horizontal="center" vertical="center"/>
    </xf>
    <xf numFmtId="49" fontId="30" fillId="0" borderId="109" xfId="0" applyNumberFormat="1" applyFont="1" applyFill="1" applyBorder="1" applyAlignment="1" applyProtection="1">
      <alignment horizontal="center" vertical="center" wrapText="1"/>
    </xf>
    <xf numFmtId="49" fontId="30" fillId="20" borderId="85" xfId="0" applyNumberFormat="1" applyFont="1" applyFill="1" applyBorder="1" applyAlignment="1" applyProtection="1">
      <alignment horizontal="center" vertical="center"/>
    </xf>
    <xf numFmtId="42" fontId="30" fillId="20" borderId="86" xfId="0" applyNumberFormat="1" applyFont="1" applyFill="1" applyBorder="1" applyAlignment="1" applyProtection="1">
      <alignment horizontal="right" vertical="center"/>
    </xf>
    <xf numFmtId="49" fontId="37" fillId="15" borderId="85" xfId="0" applyNumberFormat="1" applyFont="1" applyFill="1" applyBorder="1" applyAlignment="1" applyProtection="1">
      <alignment horizontal="center" vertical="center"/>
    </xf>
    <xf numFmtId="42" fontId="37" fillId="15" borderId="86" xfId="0" applyNumberFormat="1" applyFont="1" applyFill="1" applyBorder="1" applyAlignment="1" applyProtection="1">
      <alignment horizontal="right" vertical="center"/>
    </xf>
    <xf numFmtId="49" fontId="33" fillId="0" borderId="85" xfId="0" applyNumberFormat="1" applyFont="1" applyFill="1" applyBorder="1" applyAlignment="1" applyProtection="1">
      <alignment horizontal="center" vertical="center"/>
    </xf>
    <xf numFmtId="42" fontId="33" fillId="0" borderId="86" xfId="0" applyNumberFormat="1" applyFont="1" applyFill="1" applyBorder="1" applyAlignment="1" applyProtection="1">
      <alignment horizontal="right" vertical="center"/>
      <protection locked="0"/>
    </xf>
    <xf numFmtId="42" fontId="33" fillId="0" borderId="86" xfId="0" applyNumberFormat="1" applyFont="1" applyBorder="1" applyAlignment="1" applyProtection="1">
      <alignment horizontal="right" vertical="center"/>
      <protection locked="0"/>
    </xf>
    <xf numFmtId="49" fontId="37" fillId="0" borderId="85" xfId="0" applyNumberFormat="1" applyFont="1" applyFill="1" applyBorder="1" applyAlignment="1" applyProtection="1">
      <alignment horizontal="center" vertical="center"/>
    </xf>
    <xf numFmtId="49" fontId="33" fillId="0" borderId="111" xfId="0" applyNumberFormat="1" applyFont="1" applyFill="1" applyBorder="1" applyAlignment="1" applyProtection="1">
      <alignment horizontal="center" vertical="center"/>
    </xf>
    <xf numFmtId="42" fontId="33" fillId="0" borderId="93" xfId="0" applyNumberFormat="1" applyFont="1" applyFill="1" applyBorder="1" applyAlignment="1" applyProtection="1">
      <alignment horizontal="right" vertical="center"/>
      <protection locked="0"/>
    </xf>
    <xf numFmtId="42" fontId="53" fillId="20" borderId="90" xfId="0" applyNumberFormat="1" applyFont="1" applyFill="1" applyBorder="1" applyAlignment="1" applyProtection="1">
      <alignment horizontal="right" vertical="center"/>
    </xf>
    <xf numFmtId="0" fontId="60" fillId="15" borderId="8" xfId="0" applyFont="1" applyFill="1" applyBorder="1" applyAlignment="1">
      <alignment horizontal="center" vertical="center"/>
    </xf>
    <xf numFmtId="0" fontId="60" fillId="15" borderId="0" xfId="0" applyFont="1" applyFill="1" applyBorder="1" applyAlignment="1">
      <alignment horizontal="center" vertical="center"/>
    </xf>
    <xf numFmtId="0" fontId="60" fillId="15" borderId="0" xfId="0" applyFont="1" applyFill="1" applyBorder="1" applyAlignment="1">
      <alignment horizontal="center" vertical="center" wrapText="1"/>
    </xf>
    <xf numFmtId="0" fontId="60" fillId="15" borderId="9" xfId="0" applyFont="1" applyFill="1" applyBorder="1" applyAlignment="1">
      <alignment horizontal="center" vertical="center"/>
    </xf>
    <xf numFmtId="170" fontId="33" fillId="0" borderId="8" xfId="0" applyNumberFormat="1" applyFont="1" applyFill="1" applyBorder="1" applyAlignment="1">
      <alignment horizontal="right" vertical="center"/>
    </xf>
    <xf numFmtId="0" fontId="31" fillId="0" borderId="9" xfId="0" applyFont="1" applyFill="1" applyBorder="1" applyAlignment="1">
      <alignment horizontal="justify" vertical="center" wrapText="1"/>
    </xf>
    <xf numFmtId="0" fontId="0" fillId="0" borderId="9" xfId="0" applyFill="1" applyBorder="1" applyAlignment="1">
      <alignment horizontal="justify" vertical="center" wrapText="1"/>
    </xf>
    <xf numFmtId="9" fontId="33" fillId="0" borderId="0" xfId="0" applyNumberFormat="1" applyFont="1" applyFill="1" applyBorder="1" applyAlignment="1">
      <alignment horizontal="left" vertical="center" wrapText="1"/>
    </xf>
    <xf numFmtId="9" fontId="33" fillId="0" borderId="0" xfId="0" applyNumberFormat="1" applyFont="1" applyFill="1" applyBorder="1" applyAlignment="1">
      <alignment vertical="center" wrapText="1"/>
    </xf>
    <xf numFmtId="170" fontId="33" fillId="0" borderId="10" xfId="0" applyNumberFormat="1" applyFont="1" applyFill="1" applyBorder="1" applyAlignment="1">
      <alignment horizontal="right" vertical="center"/>
    </xf>
    <xf numFmtId="170" fontId="33" fillId="0" borderId="26" xfId="0" applyNumberFormat="1" applyFont="1" applyFill="1" applyBorder="1" applyAlignment="1">
      <alignment horizontal="right" vertical="center"/>
    </xf>
    <xf numFmtId="0" fontId="33" fillId="0" borderId="26" xfId="0" applyFont="1" applyFill="1" applyBorder="1" applyAlignment="1">
      <alignment horizontal="center" vertical="center"/>
    </xf>
    <xf numFmtId="0" fontId="33" fillId="0" borderId="26" xfId="0" applyFont="1" applyFill="1" applyBorder="1" applyAlignment="1">
      <alignment vertical="center" wrapText="1"/>
    </xf>
    <xf numFmtId="0" fontId="0" fillId="0" borderId="11" xfId="0" applyFill="1" applyBorder="1" applyAlignment="1">
      <alignment horizontal="justify" vertical="center" wrapText="1"/>
    </xf>
    <xf numFmtId="0" fontId="36" fillId="20" borderId="0" xfId="0" applyFont="1" applyFill="1"/>
    <xf numFmtId="0" fontId="53" fillId="20" borderId="0" xfId="0" applyFont="1" applyFill="1" applyAlignment="1">
      <alignment horizontal="center" vertical="center"/>
    </xf>
    <xf numFmtId="0" fontId="53" fillId="20" borderId="0" xfId="0" applyFont="1" applyFill="1"/>
    <xf numFmtId="0" fontId="36" fillId="0" borderId="0" xfId="0" applyFont="1" applyFill="1" applyAlignment="1">
      <alignment horizontal="justify" vertical="center" wrapText="1"/>
    </xf>
    <xf numFmtId="164" fontId="59" fillId="20" borderId="8" xfId="0" applyNumberFormat="1" applyFont="1" applyFill="1" applyBorder="1" applyAlignment="1">
      <alignment horizontal="center" vertical="center"/>
    </xf>
    <xf numFmtId="0" fontId="59" fillId="20" borderId="9" xfId="0" applyFont="1" applyFill="1" applyBorder="1" applyAlignment="1">
      <alignment horizontal="center" vertical="center" wrapText="1"/>
    </xf>
    <xf numFmtId="164" fontId="32" fillId="0" borderId="8" xfId="0" applyNumberFormat="1" applyFont="1" applyFill="1" applyBorder="1" applyAlignment="1">
      <alignment horizontal="center" vertical="center"/>
    </xf>
    <xf numFmtId="0" fontId="32" fillId="0" borderId="9" xfId="0" applyFont="1" applyFill="1" applyBorder="1" applyAlignment="1">
      <alignment vertical="center" wrapText="1"/>
    </xf>
    <xf numFmtId="164" fontId="53" fillId="20" borderId="8" xfId="0" applyNumberFormat="1" applyFont="1" applyFill="1" applyBorder="1" applyAlignment="1">
      <alignment horizontal="center" vertical="center"/>
    </xf>
    <xf numFmtId="0" fontId="53" fillId="20" borderId="9" xfId="0" applyFont="1" applyFill="1" applyBorder="1" applyAlignment="1">
      <alignment vertical="center" wrapText="1"/>
    </xf>
    <xf numFmtId="164" fontId="0" fillId="0" borderId="8" xfId="0" applyNumberFormat="1" applyFont="1" applyFill="1" applyBorder="1" applyAlignment="1">
      <alignment horizontal="center" vertical="center"/>
    </xf>
    <xf numFmtId="0" fontId="0" fillId="0" borderId="9" xfId="0" applyFont="1" applyFill="1" applyBorder="1" applyAlignment="1">
      <alignment vertical="center" wrapText="1"/>
    </xf>
    <xf numFmtId="9" fontId="53" fillId="20" borderId="9" xfId="0" applyNumberFormat="1" applyFont="1" applyFill="1" applyBorder="1" applyAlignment="1">
      <alignment horizontal="left" vertical="center" wrapText="1"/>
    </xf>
    <xf numFmtId="9" fontId="0" fillId="0" borderId="9" xfId="0" applyNumberFormat="1" applyFont="1" applyFill="1" applyBorder="1" applyAlignment="1">
      <alignment vertical="center" wrapText="1"/>
    </xf>
    <xf numFmtId="164" fontId="0" fillId="0" borderId="10" xfId="0" applyNumberFormat="1" applyFont="1" applyFill="1" applyBorder="1" applyAlignment="1">
      <alignment horizontal="center" vertical="center"/>
    </xf>
    <xf numFmtId="0" fontId="0" fillId="0" borderId="11" xfId="0" applyFont="1" applyFill="1" applyBorder="1" applyAlignment="1">
      <alignment vertical="center" wrapText="1"/>
    </xf>
    <xf numFmtId="0" fontId="59" fillId="20" borderId="28" xfId="0" applyFont="1" applyFill="1" applyBorder="1" applyAlignment="1">
      <alignment horizontal="center" vertical="center" wrapText="1"/>
    </xf>
    <xf numFmtId="0" fontId="59" fillId="20" borderId="29" xfId="0" applyFont="1" applyFill="1" applyBorder="1" applyAlignment="1">
      <alignment horizontal="center" vertical="center"/>
    </xf>
    <xf numFmtId="0" fontId="53" fillId="20" borderId="12" xfId="0" applyFont="1" applyFill="1" applyBorder="1" applyAlignment="1">
      <alignment horizontal="center" vertical="center" wrapText="1"/>
    </xf>
    <xf numFmtId="0" fontId="53" fillId="20" borderId="12" xfId="0" applyFont="1" applyFill="1" applyBorder="1" applyAlignment="1">
      <alignment horizontal="center" vertical="center"/>
    </xf>
    <xf numFmtId="0" fontId="53" fillId="0" borderId="10"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3" fillId="0" borderId="12" xfId="0" applyFont="1" applyFill="1" applyBorder="1" applyAlignment="1">
      <alignment horizontal="center" vertical="center"/>
    </xf>
    <xf numFmtId="0" fontId="29" fillId="0" borderId="0" xfId="0" applyFont="1" applyFill="1"/>
    <xf numFmtId="0" fontId="29" fillId="20" borderId="12" xfId="0" applyFont="1" applyFill="1" applyBorder="1"/>
    <xf numFmtId="0" fontId="30" fillId="20" borderId="12" xfId="0" applyFont="1" applyFill="1" applyBorder="1"/>
    <xf numFmtId="44" fontId="29" fillId="20" borderId="12" xfId="0" applyNumberFormat="1" applyFont="1" applyFill="1" applyBorder="1"/>
    <xf numFmtId="0" fontId="31" fillId="18" borderId="12" xfId="0" applyFont="1" applyFill="1" applyBorder="1" applyAlignment="1">
      <alignment horizontal="left" indent="2"/>
    </xf>
    <xf numFmtId="0" fontId="31" fillId="18" borderId="12" xfId="0" applyFont="1" applyFill="1" applyBorder="1"/>
    <xf numFmtId="44" fontId="31" fillId="18" borderId="12" xfId="0" applyNumberFormat="1" applyFont="1" applyFill="1" applyBorder="1"/>
    <xf numFmtId="0" fontId="0" fillId="0" borderId="12" xfId="0" applyFont="1" applyBorder="1"/>
    <xf numFmtId="0" fontId="0" fillId="14" borderId="12" xfId="0" applyFont="1" applyFill="1" applyBorder="1" applyAlignment="1">
      <alignment horizontal="left" indent="2"/>
    </xf>
    <xf numFmtId="44" fontId="28" fillId="14" borderId="12" xfId="24" applyFont="1" applyFill="1" applyBorder="1"/>
    <xf numFmtId="44" fontId="31" fillId="18" borderId="12" xfId="24" applyFont="1" applyFill="1" applyBorder="1"/>
    <xf numFmtId="0" fontId="0" fillId="14" borderId="12" xfId="0" applyFont="1" applyFill="1" applyBorder="1" applyAlignment="1">
      <alignment horizontal="left" wrapText="1" indent="2"/>
    </xf>
    <xf numFmtId="0" fontId="31" fillId="18" borderId="12" xfId="0" applyFont="1" applyFill="1" applyBorder="1" applyAlignment="1">
      <alignment wrapText="1"/>
    </xf>
    <xf numFmtId="44" fontId="28" fillId="18" borderId="12" xfId="24" applyFont="1" applyFill="1" applyBorder="1"/>
    <xf numFmtId="0" fontId="31" fillId="18" borderId="12" xfId="0" applyFont="1" applyFill="1" applyBorder="1" applyAlignment="1">
      <alignment horizontal="left" wrapText="1"/>
    </xf>
    <xf numFmtId="0" fontId="0" fillId="14" borderId="12" xfId="0" applyFont="1" applyFill="1" applyBorder="1" applyAlignment="1">
      <alignment horizontal="right" indent="2"/>
    </xf>
    <xf numFmtId="44" fontId="29" fillId="20" borderId="12" xfId="24" applyFont="1" applyFill="1" applyBorder="1"/>
    <xf numFmtId="0" fontId="0" fillId="14" borderId="12" xfId="0" applyFont="1" applyFill="1" applyBorder="1"/>
    <xf numFmtId="44" fontId="30" fillId="20" borderId="12" xfId="24" applyFont="1" applyFill="1" applyBorder="1"/>
    <xf numFmtId="0" fontId="0" fillId="0" borderId="0" xfId="0" applyFont="1"/>
    <xf numFmtId="0" fontId="53" fillId="0" borderId="30" xfId="0" applyFont="1" applyFill="1" applyBorder="1" applyAlignment="1">
      <alignment horizontal="center" vertical="center" wrapText="1"/>
    </xf>
    <xf numFmtId="43" fontId="28" fillId="14" borderId="12" xfId="23" applyFont="1" applyFill="1" applyBorder="1"/>
    <xf numFmtId="43" fontId="29" fillId="20" borderId="12" xfId="23" applyFont="1" applyFill="1" applyBorder="1"/>
    <xf numFmtId="0" fontId="30" fillId="20" borderId="12" xfId="0" applyFont="1" applyFill="1" applyBorder="1" applyAlignment="1">
      <alignment horizontal="left" indent="2"/>
    </xf>
    <xf numFmtId="43" fontId="30" fillId="20" borderId="12" xfId="23" applyFont="1" applyFill="1" applyBorder="1"/>
    <xf numFmtId="0" fontId="31" fillId="15" borderId="12" xfId="0" applyFont="1" applyFill="1" applyBorder="1" applyAlignment="1">
      <alignment horizontal="center"/>
    </xf>
    <xf numFmtId="0" fontId="31" fillId="15" borderId="12" xfId="0" applyFont="1" applyFill="1" applyBorder="1" applyAlignment="1">
      <alignment horizontal="left" indent="1"/>
    </xf>
    <xf numFmtId="43" fontId="28" fillId="15" borderId="12" xfId="23" applyFont="1" applyFill="1" applyBorder="1"/>
    <xf numFmtId="0" fontId="31" fillId="15" borderId="12" xfId="0" applyFont="1" applyFill="1" applyBorder="1" applyAlignment="1">
      <alignment horizontal="left" wrapText="1" indent="1"/>
    </xf>
    <xf numFmtId="0" fontId="0" fillId="14" borderId="12" xfId="0" applyFont="1" applyFill="1" applyBorder="1" applyAlignment="1">
      <alignment horizontal="left" vertical="center" indent="2"/>
    </xf>
    <xf numFmtId="0" fontId="29" fillId="20" borderId="12" xfId="0" applyFont="1" applyFill="1" applyBorder="1" applyAlignment="1">
      <alignment horizontal="left" indent="2"/>
    </xf>
    <xf numFmtId="0" fontId="0" fillId="15" borderId="12" xfId="0" applyFont="1" applyFill="1" applyBorder="1"/>
    <xf numFmtId="0" fontId="0" fillId="15" borderId="12" xfId="0" applyFont="1" applyFill="1" applyBorder="1" applyAlignment="1">
      <alignment wrapText="1"/>
    </xf>
    <xf numFmtId="0" fontId="0" fillId="0" borderId="12" xfId="0" applyFont="1" applyFill="1" applyBorder="1"/>
    <xf numFmtId="43" fontId="28" fillId="0" borderId="12" xfId="23" applyFont="1" applyFill="1" applyBorder="1"/>
    <xf numFmtId="0" fontId="30" fillId="20" borderId="12" xfId="0" applyFont="1" applyFill="1" applyBorder="1" applyAlignment="1">
      <alignment wrapText="1"/>
    </xf>
    <xf numFmtId="0" fontId="33" fillId="14" borderId="0" xfId="0" applyFont="1" applyFill="1"/>
    <xf numFmtId="0" fontId="56" fillId="20" borderId="156" xfId="0" applyFont="1" applyFill="1" applyBorder="1" applyAlignment="1">
      <alignment horizontal="center" vertical="center"/>
    </xf>
    <xf numFmtId="0" fontId="56" fillId="20" borderId="157" xfId="0" applyFont="1" applyFill="1" applyBorder="1" applyAlignment="1">
      <alignment horizontal="left" vertical="center" wrapText="1"/>
    </xf>
    <xf numFmtId="0" fontId="56" fillId="20" borderId="157" xfId="0" applyFont="1" applyFill="1" applyBorder="1" applyAlignment="1">
      <alignment horizontal="center" vertical="center" wrapText="1"/>
    </xf>
    <xf numFmtId="0" fontId="40" fillId="15" borderId="37" xfId="0" applyFont="1" applyFill="1" applyBorder="1" applyAlignment="1">
      <alignment horizontal="center" vertical="center"/>
    </xf>
    <xf numFmtId="49" fontId="32" fillId="15" borderId="12" xfId="0" applyNumberFormat="1" applyFont="1" applyFill="1" applyBorder="1" applyAlignment="1">
      <alignment horizontal="justify" vertical="justify" wrapText="1"/>
    </xf>
    <xf numFmtId="49" fontId="32" fillId="15" borderId="12" xfId="0" applyNumberFormat="1" applyFont="1" applyFill="1" applyBorder="1" applyAlignment="1">
      <alignment horizontal="left" vertical="top" wrapText="1"/>
    </xf>
    <xf numFmtId="0" fontId="32" fillId="15" borderId="33" xfId="0" applyNumberFormat="1" applyFont="1" applyFill="1" applyBorder="1" applyAlignment="1">
      <alignment horizontal="justify" vertical="top" wrapText="1"/>
    </xf>
    <xf numFmtId="0" fontId="32" fillId="15" borderId="33" xfId="0" applyNumberFormat="1" applyFont="1" applyFill="1" applyBorder="1" applyAlignment="1">
      <alignment horizontal="justify" vertical="justify" wrapText="1"/>
    </xf>
    <xf numFmtId="0" fontId="40" fillId="15" borderId="158" xfId="0" applyFont="1" applyFill="1" applyBorder="1" applyAlignment="1">
      <alignment horizontal="center" vertical="center"/>
    </xf>
    <xf numFmtId="0" fontId="32" fillId="15" borderId="159" xfId="0" applyNumberFormat="1" applyFont="1" applyFill="1" applyBorder="1" applyAlignment="1">
      <alignment horizontal="justify" vertical="top" wrapText="1"/>
    </xf>
    <xf numFmtId="42" fontId="35" fillId="19" borderId="45" xfId="25" applyNumberFormat="1" applyFont="1" applyFill="1" applyBorder="1" applyAlignment="1" applyProtection="1">
      <alignment vertical="center"/>
    </xf>
    <xf numFmtId="41" fontId="37" fillId="14" borderId="0" xfId="0" applyNumberFormat="1" applyFont="1" applyFill="1" applyAlignment="1">
      <alignment horizontal="right" vertical="center"/>
    </xf>
    <xf numFmtId="0" fontId="33" fillId="0" borderId="64" xfId="0" applyFont="1" applyFill="1" applyBorder="1" applyAlignment="1" applyProtection="1">
      <alignment vertical="center" wrapText="1"/>
    </xf>
    <xf numFmtId="41" fontId="33" fillId="0" borderId="84" xfId="0" applyNumberFormat="1" applyFont="1" applyFill="1" applyBorder="1" applyAlignment="1" applyProtection="1">
      <alignment horizontal="right" vertical="center"/>
      <protection locked="0"/>
    </xf>
    <xf numFmtId="41" fontId="37" fillId="15" borderId="92" xfId="0" applyNumberFormat="1" applyFont="1" applyFill="1" applyBorder="1" applyAlignment="1" applyProtection="1">
      <alignment horizontal="right" vertical="center"/>
    </xf>
    <xf numFmtId="41" fontId="37" fillId="15" borderId="161" xfId="0" applyNumberFormat="1" applyFont="1" applyFill="1" applyBorder="1" applyAlignment="1" applyProtection="1">
      <alignment horizontal="right" vertical="center"/>
    </xf>
    <xf numFmtId="41" fontId="37" fillId="14" borderId="12" xfId="0" applyNumberFormat="1" applyFont="1" applyFill="1" applyBorder="1" applyAlignment="1">
      <alignment horizontal="right" vertical="center"/>
    </xf>
    <xf numFmtId="0" fontId="50" fillId="0" borderId="37" xfId="0" applyFont="1" applyBorder="1" applyAlignment="1" applyProtection="1">
      <alignment vertical="top"/>
      <protection locked="0"/>
    </xf>
    <xf numFmtId="0" fontId="50" fillId="0" borderId="37" xfId="0" applyFont="1" applyBorder="1" applyAlignment="1" applyProtection="1">
      <protection locked="0"/>
    </xf>
    <xf numFmtId="0" fontId="38" fillId="21" borderId="152" xfId="0" applyFont="1" applyFill="1" applyBorder="1" applyAlignment="1">
      <alignment horizontal="center" vertical="center" wrapText="1"/>
    </xf>
    <xf numFmtId="0" fontId="38" fillId="21" borderId="153" xfId="0" applyFont="1" applyFill="1" applyBorder="1" applyAlignment="1">
      <alignment horizontal="center" vertical="center" wrapText="1"/>
    </xf>
    <xf numFmtId="0" fontId="38" fillId="21" borderId="154" xfId="0" applyFont="1" applyFill="1" applyBorder="1" applyAlignment="1">
      <alignment horizontal="center" vertical="center" wrapText="1"/>
    </xf>
    <xf numFmtId="0" fontId="38" fillId="21" borderId="155" xfId="0" applyFont="1" applyFill="1" applyBorder="1" applyAlignment="1">
      <alignment horizontal="center" vertical="center" wrapText="1"/>
    </xf>
    <xf numFmtId="0" fontId="31" fillId="0" borderId="0" xfId="0" applyFont="1" applyAlignment="1">
      <alignment horizontal="left" vertical="top" wrapText="1"/>
    </xf>
    <xf numFmtId="9" fontId="0" fillId="0" borderId="25" xfId="0" applyNumberFormat="1" applyFont="1" applyBorder="1" applyAlignment="1">
      <alignment horizontal="justify" vertical="center" wrapText="1"/>
    </xf>
    <xf numFmtId="9" fontId="0" fillId="0" borderId="6" xfId="0" applyNumberFormat="1" applyFont="1" applyBorder="1" applyAlignment="1">
      <alignment horizontal="justify" vertical="center" wrapText="1"/>
    </xf>
    <xf numFmtId="9" fontId="0" fillId="0" borderId="7" xfId="0" applyNumberFormat="1" applyFont="1" applyBorder="1" applyAlignment="1">
      <alignment horizontal="justify" vertical="center" wrapText="1"/>
    </xf>
    <xf numFmtId="9" fontId="0" fillId="0" borderId="10" xfId="0" applyNumberFormat="1" applyFont="1" applyBorder="1" applyAlignment="1">
      <alignment horizontal="justify" vertical="center" wrapText="1"/>
    </xf>
    <xf numFmtId="9" fontId="0" fillId="0" borderId="26" xfId="0" applyNumberFormat="1" applyFont="1" applyBorder="1" applyAlignment="1">
      <alignment horizontal="justify" vertical="center" wrapText="1"/>
    </xf>
    <xf numFmtId="9" fontId="0" fillId="0" borderId="11" xfId="0" applyNumberFormat="1" applyFont="1" applyBorder="1" applyAlignment="1">
      <alignment horizontal="justify" vertical="center" wrapText="1"/>
    </xf>
    <xf numFmtId="0" fontId="0" fillId="0" borderId="6" xfId="0" applyFont="1" applyBorder="1" applyAlignment="1">
      <alignment horizontal="justify" vertical="center" wrapText="1"/>
    </xf>
    <xf numFmtId="0" fontId="0" fillId="0" borderId="7" xfId="0" applyFont="1" applyBorder="1" applyAlignment="1">
      <alignment horizontal="justify" vertical="center" wrapText="1"/>
    </xf>
    <xf numFmtId="0" fontId="0" fillId="0" borderId="10" xfId="0" applyFont="1" applyBorder="1" applyAlignment="1">
      <alignment horizontal="justify" vertical="center" wrapText="1"/>
    </xf>
    <xf numFmtId="0" fontId="0" fillId="0" borderId="26" xfId="0" applyFont="1" applyBorder="1" applyAlignment="1">
      <alignment horizontal="justify" vertical="center" wrapText="1"/>
    </xf>
    <xf numFmtId="0" fontId="0" fillId="0" borderId="11" xfId="0" applyFont="1" applyBorder="1" applyAlignment="1">
      <alignment horizontal="justify" vertical="center" wrapText="1"/>
    </xf>
    <xf numFmtId="0" fontId="0" fillId="0" borderId="25" xfId="0" applyBorder="1" applyAlignment="1">
      <alignment horizontal="justify" vertical="center" wrapText="1"/>
    </xf>
    <xf numFmtId="0" fontId="0" fillId="0" borderId="6" xfId="0" applyBorder="1" applyAlignment="1">
      <alignment horizontal="justify" vertical="center" wrapText="1"/>
    </xf>
    <xf numFmtId="0" fontId="0" fillId="0" borderId="7" xfId="0" applyBorder="1" applyAlignment="1">
      <alignment horizontal="justify" vertical="center" wrapText="1"/>
    </xf>
    <xf numFmtId="0" fontId="0" fillId="0" borderId="10" xfId="0" applyBorder="1" applyAlignment="1">
      <alignment horizontal="justify" vertical="center" wrapText="1"/>
    </xf>
    <xf numFmtId="0" fontId="0" fillId="0" borderId="26" xfId="0" applyBorder="1" applyAlignment="1">
      <alignment horizontal="justify" vertical="center" wrapText="1"/>
    </xf>
    <xf numFmtId="0" fontId="0" fillId="0" borderId="11" xfId="0" applyBorder="1" applyAlignment="1">
      <alignment horizontal="justify" vertical="center" wrapText="1"/>
    </xf>
    <xf numFmtId="0" fontId="0" fillId="0" borderId="2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26" xfId="0" applyBorder="1" applyAlignment="1">
      <alignment horizontal="center" vertical="center" wrapText="1"/>
    </xf>
    <xf numFmtId="0" fontId="0" fillId="0" borderId="11" xfId="0" applyBorder="1" applyAlignment="1">
      <alignment horizontal="center" vertical="center" wrapText="1"/>
    </xf>
    <xf numFmtId="0" fontId="0" fillId="0" borderId="2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5" xfId="0" applyFont="1" applyBorder="1" applyAlignment="1">
      <alignment horizontal="justify" vertical="center" wrapText="1"/>
    </xf>
    <xf numFmtId="0" fontId="40" fillId="0" borderId="25" xfId="0" applyFont="1" applyFill="1" applyBorder="1" applyAlignment="1">
      <alignment horizontal="center" vertical="top" wrapText="1"/>
    </xf>
    <xf numFmtId="0" fontId="40" fillId="0" borderId="6" xfId="0" applyFont="1" applyFill="1" applyBorder="1" applyAlignment="1">
      <alignment horizontal="center" vertical="top" wrapText="1"/>
    </xf>
    <xf numFmtId="0" fontId="40" fillId="0" borderId="7" xfId="0" applyFont="1" applyFill="1" applyBorder="1" applyAlignment="1">
      <alignment horizontal="center" vertical="top" wrapText="1"/>
    </xf>
    <xf numFmtId="0" fontId="40" fillId="0" borderId="10" xfId="0" applyFont="1" applyFill="1" applyBorder="1" applyAlignment="1">
      <alignment horizontal="center" vertical="top" wrapText="1"/>
    </xf>
    <xf numFmtId="0" fontId="40" fillId="0" borderId="26" xfId="0" applyFont="1" applyFill="1" applyBorder="1" applyAlignment="1">
      <alignment horizontal="center" vertical="top" wrapText="1"/>
    </xf>
    <xf numFmtId="0" fontId="40" fillId="0" borderId="11" xfId="0" applyFont="1" applyFill="1" applyBorder="1" applyAlignment="1">
      <alignment horizontal="center" vertical="top" wrapText="1"/>
    </xf>
    <xf numFmtId="0" fontId="42" fillId="0" borderId="2" xfId="0" applyFont="1" applyFill="1" applyBorder="1" applyAlignment="1">
      <alignment horizontal="left" vertical="center"/>
    </xf>
    <xf numFmtId="0" fontId="42" fillId="0" borderId="1" xfId="0" applyFont="1" applyFill="1" applyBorder="1" applyAlignment="1">
      <alignment horizontal="left" vertical="center"/>
    </xf>
    <xf numFmtId="0" fontId="42" fillId="0" borderId="3" xfId="0" applyFont="1" applyFill="1" applyBorder="1" applyAlignment="1">
      <alignment horizontal="left" vertical="center"/>
    </xf>
    <xf numFmtId="0" fontId="30" fillId="20" borderId="2" xfId="0" applyFont="1" applyFill="1" applyBorder="1" applyAlignment="1">
      <alignment horizontal="center"/>
    </xf>
    <xf numFmtId="0" fontId="30" fillId="20" borderId="1" xfId="0" applyFont="1" applyFill="1" applyBorder="1" applyAlignment="1">
      <alignment horizontal="center"/>
    </xf>
    <xf numFmtId="0" fontId="30" fillId="20" borderId="3" xfId="0" applyFont="1" applyFill="1" applyBorder="1" applyAlignment="1">
      <alignment horizontal="center"/>
    </xf>
    <xf numFmtId="9" fontId="0" fillId="0" borderId="25" xfId="0" applyNumberFormat="1" applyBorder="1" applyAlignment="1">
      <alignment horizontal="justify" vertical="center" wrapText="1"/>
    </xf>
    <xf numFmtId="0" fontId="0" fillId="0" borderId="25" xfId="0" applyBorder="1" applyAlignment="1">
      <alignment horizontal="left"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10" xfId="0" applyFont="1" applyBorder="1" applyAlignment="1">
      <alignment horizontal="left" vertical="center" wrapText="1"/>
    </xf>
    <xf numFmtId="0" fontId="0" fillId="0" borderId="26" xfId="0" applyFont="1" applyBorder="1" applyAlignment="1">
      <alignment horizontal="left" vertical="center" wrapText="1"/>
    </xf>
    <xf numFmtId="0" fontId="0" fillId="0" borderId="11" xfId="0" applyFont="1" applyBorder="1" applyAlignment="1">
      <alignment horizontal="left" vertical="center" wrapText="1"/>
    </xf>
    <xf numFmtId="0" fontId="30" fillId="20" borderId="25" xfId="0" applyFont="1" applyFill="1" applyBorder="1" applyAlignment="1">
      <alignment horizontal="center" vertical="center" wrapText="1"/>
    </xf>
    <xf numFmtId="0" fontId="30" fillId="20" borderId="6" xfId="0" applyFont="1" applyFill="1" applyBorder="1" applyAlignment="1">
      <alignment horizontal="center" vertical="center" wrapText="1"/>
    </xf>
    <xf numFmtId="0" fontId="30" fillId="20" borderId="7" xfId="0" applyFont="1" applyFill="1" applyBorder="1" applyAlignment="1">
      <alignment horizontal="center" vertical="center" wrapText="1"/>
    </xf>
    <xf numFmtId="0" fontId="30" fillId="20" borderId="10" xfId="0" applyFont="1" applyFill="1" applyBorder="1" applyAlignment="1">
      <alignment horizontal="center" vertical="center" wrapText="1"/>
    </xf>
    <xf numFmtId="0" fontId="30" fillId="20" borderId="26" xfId="0" applyFont="1" applyFill="1" applyBorder="1" applyAlignment="1">
      <alignment horizontal="center" vertical="center" wrapText="1"/>
    </xf>
    <xf numFmtId="0" fontId="30" fillId="20" borderId="11" xfId="0" applyFont="1" applyFill="1" applyBorder="1" applyAlignment="1">
      <alignment horizontal="center" vertical="center" wrapText="1"/>
    </xf>
    <xf numFmtId="0" fontId="0" fillId="0" borderId="0" xfId="0" applyFont="1" applyAlignment="1">
      <alignment horizontal="justify" wrapText="1"/>
    </xf>
    <xf numFmtId="0" fontId="0" fillId="0" borderId="0" xfId="0" applyAlignment="1">
      <alignment horizontal="left" wrapText="1"/>
    </xf>
    <xf numFmtId="0" fontId="0" fillId="0" borderId="0" xfId="0" applyAlignment="1">
      <alignment horizontal="justify" vertical="top" wrapText="1"/>
    </xf>
    <xf numFmtId="0" fontId="57" fillId="0" borderId="2" xfId="0" applyFont="1" applyBorder="1" applyAlignment="1" applyProtection="1">
      <alignment horizontal="left" wrapText="1"/>
      <protection locked="0"/>
    </xf>
    <xf numFmtId="0" fontId="57" fillId="0" borderId="1" xfId="0" applyFont="1" applyBorder="1" applyAlignment="1" applyProtection="1">
      <alignment horizontal="left" wrapText="1"/>
      <protection locked="0"/>
    </xf>
    <xf numFmtId="0" fontId="57" fillId="0" borderId="3" xfId="0" applyFont="1" applyBorder="1" applyAlignment="1" applyProtection="1">
      <alignment horizontal="left" wrapText="1"/>
      <protection locked="0"/>
    </xf>
    <xf numFmtId="44" fontId="37" fillId="0" borderId="26" xfId="24" applyFont="1" applyBorder="1" applyAlignment="1" applyProtection="1">
      <alignment horizontal="center" vertical="center"/>
      <protection locked="0"/>
    </xf>
    <xf numFmtId="44" fontId="37" fillId="0" borderId="11" xfId="24" applyFont="1" applyBorder="1" applyAlignment="1" applyProtection="1">
      <alignment horizontal="center" vertical="center"/>
      <protection locked="0"/>
    </xf>
    <xf numFmtId="0" fontId="57" fillId="0" borderId="2" xfId="0" applyFont="1" applyBorder="1" applyAlignment="1" applyProtection="1">
      <alignment wrapText="1"/>
      <protection locked="0"/>
    </xf>
    <xf numFmtId="0" fontId="57" fillId="0" borderId="1" xfId="0" applyFont="1" applyBorder="1" applyAlignment="1" applyProtection="1">
      <alignment wrapText="1"/>
      <protection locked="0"/>
    </xf>
    <xf numFmtId="0" fontId="57" fillId="0" borderId="3" xfId="0" applyFont="1" applyBorder="1" applyAlignment="1" applyProtection="1">
      <alignment wrapText="1"/>
      <protection locked="0"/>
    </xf>
    <xf numFmtId="167" fontId="40" fillId="15" borderId="8" xfId="24" applyNumberFormat="1" applyFont="1" applyFill="1" applyBorder="1" applyAlignment="1" applyProtection="1">
      <alignment horizontal="right"/>
    </xf>
    <xf numFmtId="167" fontId="40" fillId="15" borderId="0" xfId="24" applyNumberFormat="1" applyFont="1" applyFill="1" applyBorder="1" applyAlignment="1" applyProtection="1">
      <alignment horizontal="right"/>
    </xf>
    <xf numFmtId="167" fontId="37" fillId="15" borderId="6" xfId="24" applyNumberFormat="1" applyFont="1" applyFill="1" applyBorder="1" applyAlignment="1" applyProtection="1">
      <alignment horizontal="left"/>
    </xf>
    <xf numFmtId="167" fontId="37" fillId="15" borderId="7" xfId="24" applyNumberFormat="1" applyFont="1" applyFill="1" applyBorder="1" applyAlignment="1" applyProtection="1">
      <alignment horizontal="left"/>
    </xf>
    <xf numFmtId="0" fontId="40" fillId="15" borderId="2" xfId="0" applyFont="1" applyFill="1" applyBorder="1" applyAlignment="1" applyProtection="1">
      <alignment horizontal="center"/>
      <protection locked="0"/>
    </xf>
    <xf numFmtId="0" fontId="40" fillId="15" borderId="1" xfId="0" applyFont="1" applyFill="1" applyBorder="1" applyAlignment="1" applyProtection="1">
      <alignment horizontal="center"/>
      <protection locked="0"/>
    </xf>
    <xf numFmtId="0" fontId="40" fillId="15" borderId="3" xfId="0" applyFont="1" applyFill="1" applyBorder="1" applyAlignment="1" applyProtection="1">
      <alignment horizontal="center"/>
      <protection locked="0"/>
    </xf>
    <xf numFmtId="167" fontId="40" fillId="15" borderId="25" xfId="24" applyNumberFormat="1" applyFont="1" applyFill="1" applyBorder="1" applyAlignment="1" applyProtection="1">
      <alignment horizontal="center" vertical="center"/>
      <protection locked="0"/>
    </xf>
    <xf numFmtId="167" fontId="40" fillId="15" borderId="6" xfId="24" applyNumberFormat="1" applyFont="1" applyFill="1" applyBorder="1" applyAlignment="1" applyProtection="1">
      <alignment horizontal="center" vertical="center"/>
      <protection locked="0"/>
    </xf>
    <xf numFmtId="167" fontId="40" fillId="15" borderId="7" xfId="24" applyNumberFormat="1" applyFont="1" applyFill="1" applyBorder="1" applyAlignment="1" applyProtection="1">
      <alignment horizontal="center" vertical="center"/>
      <protection locked="0"/>
    </xf>
    <xf numFmtId="167" fontId="40" fillId="0" borderId="8" xfId="24" applyNumberFormat="1" applyFont="1" applyBorder="1" applyAlignment="1" applyProtection="1">
      <alignment wrapText="1"/>
      <protection locked="0"/>
    </xf>
    <xf numFmtId="167" fontId="40" fillId="0" borderId="0" xfId="24" applyNumberFormat="1" applyFont="1" applyBorder="1" applyAlignment="1" applyProtection="1">
      <alignment wrapText="1"/>
      <protection locked="0"/>
    </xf>
    <xf numFmtId="0" fontId="0" fillId="15" borderId="6" xfId="0" applyFont="1" applyFill="1" applyBorder="1" applyAlignment="1">
      <alignment horizontal="left" vertical="top" wrapText="1"/>
    </xf>
    <xf numFmtId="0" fontId="0" fillId="15" borderId="7" xfId="0" applyFont="1" applyFill="1" applyBorder="1" applyAlignment="1">
      <alignment horizontal="left" vertical="top" wrapText="1"/>
    </xf>
    <xf numFmtId="0" fontId="0" fillId="15" borderId="26" xfId="0" applyFont="1" applyFill="1" applyBorder="1" applyAlignment="1">
      <alignment horizontal="left" vertical="top" wrapText="1"/>
    </xf>
    <xf numFmtId="0" fontId="0" fillId="15" borderId="11" xfId="0" applyFont="1" applyFill="1" applyBorder="1" applyAlignment="1">
      <alignment horizontal="left" vertical="top" wrapText="1"/>
    </xf>
    <xf numFmtId="0" fontId="39" fillId="15" borderId="26" xfId="0" applyFont="1" applyFill="1" applyBorder="1" applyAlignment="1">
      <alignment horizontal="left" vertical="top" wrapText="1"/>
    </xf>
    <xf numFmtId="0" fontId="39" fillId="15" borderId="11" xfId="0" applyFont="1" applyFill="1" applyBorder="1" applyAlignment="1">
      <alignment horizontal="left" vertical="top" wrapText="1"/>
    </xf>
    <xf numFmtId="0" fontId="0" fillId="0" borderId="8" xfId="0" applyBorder="1" applyAlignment="1" applyProtection="1">
      <alignment horizontal="center"/>
      <protection locked="0"/>
    </xf>
    <xf numFmtId="0" fontId="0" fillId="0" borderId="0" xfId="0" applyBorder="1" applyAlignment="1" applyProtection="1">
      <alignment horizontal="center"/>
      <protection locked="0"/>
    </xf>
    <xf numFmtId="0" fontId="0" fillId="0" borderId="9" xfId="0" applyBorder="1" applyAlignment="1" applyProtection="1">
      <alignment horizontal="center"/>
      <protection locked="0"/>
    </xf>
    <xf numFmtId="0" fontId="39" fillId="15" borderId="6" xfId="0" applyFont="1" applyFill="1" applyBorder="1" applyAlignment="1">
      <alignment horizontal="left" vertical="center" wrapText="1"/>
    </xf>
    <xf numFmtId="0" fontId="39" fillId="15" borderId="7" xfId="0" applyFont="1" applyFill="1" applyBorder="1" applyAlignment="1">
      <alignment horizontal="left" vertical="center" wrapText="1"/>
    </xf>
    <xf numFmtId="0" fontId="40" fillId="15" borderId="8" xfId="0" applyFont="1" applyFill="1" applyBorder="1" applyAlignment="1">
      <alignment horizontal="left" vertical="center" wrapText="1"/>
    </xf>
    <xf numFmtId="0" fontId="40" fillId="15" borderId="0" xfId="0" applyFont="1" applyFill="1" applyBorder="1" applyAlignment="1">
      <alignment horizontal="left" vertical="center" wrapText="1"/>
    </xf>
    <xf numFmtId="0" fontId="40" fillId="15" borderId="9" xfId="0" applyFont="1" applyFill="1" applyBorder="1" applyAlignment="1">
      <alignment horizontal="left" vertical="center" wrapText="1"/>
    </xf>
    <xf numFmtId="0" fontId="40" fillId="15" borderId="10" xfId="0" applyFont="1" applyFill="1" applyBorder="1" applyAlignment="1">
      <alignment horizontal="left" vertical="center" wrapText="1"/>
    </xf>
    <xf numFmtId="0" fontId="40" fillId="15" borderId="26" xfId="0" applyFont="1" applyFill="1" applyBorder="1" applyAlignment="1">
      <alignment horizontal="left" vertical="center" wrapText="1"/>
    </xf>
    <xf numFmtId="0" fontId="40" fillId="15" borderId="11" xfId="0" applyFont="1" applyFill="1" applyBorder="1" applyAlignment="1">
      <alignment horizontal="left" vertical="center" wrapText="1"/>
    </xf>
    <xf numFmtId="0" fontId="61" fillId="15" borderId="0" xfId="0" applyFont="1" applyFill="1" applyBorder="1" applyAlignment="1">
      <alignment horizontal="center" vertical="top" wrapText="1"/>
    </xf>
    <xf numFmtId="0" fontId="61" fillId="15" borderId="9" xfId="0" applyFont="1" applyFill="1" applyBorder="1" applyAlignment="1">
      <alignment horizontal="center" vertical="top" wrapText="1"/>
    </xf>
    <xf numFmtId="0" fontId="61" fillId="15" borderId="26" xfId="0" applyFont="1" applyFill="1" applyBorder="1" applyAlignment="1">
      <alignment horizontal="center" vertical="top" wrapText="1"/>
    </xf>
    <xf numFmtId="0" fontId="61" fillId="15" borderId="11" xfId="0" applyFont="1" applyFill="1" applyBorder="1" applyAlignment="1">
      <alignment horizontal="center" vertical="top" wrapText="1"/>
    </xf>
    <xf numFmtId="0" fontId="39" fillId="15" borderId="8" xfId="0" applyFont="1" applyFill="1" applyBorder="1" applyAlignment="1">
      <alignment horizontal="center" vertical="top" wrapText="1"/>
    </xf>
    <xf numFmtId="0" fontId="39" fillId="15" borderId="0" xfId="0" applyFont="1" applyFill="1" applyBorder="1" applyAlignment="1">
      <alignment horizontal="center" vertical="top" wrapText="1"/>
    </xf>
    <xf numFmtId="0" fontId="39" fillId="15" borderId="9" xfId="0" applyFont="1" applyFill="1" applyBorder="1" applyAlignment="1">
      <alignment horizontal="center" vertical="top" wrapText="1"/>
    </xf>
    <xf numFmtId="0" fontId="39" fillId="15" borderId="10" xfId="0" applyFont="1" applyFill="1" applyBorder="1" applyAlignment="1">
      <alignment horizontal="center" vertical="top" wrapText="1"/>
    </xf>
    <xf numFmtId="0" fontId="39" fillId="15" borderId="26" xfId="0" applyFont="1" applyFill="1" applyBorder="1" applyAlignment="1">
      <alignment horizontal="center" vertical="top" wrapText="1"/>
    </xf>
    <xf numFmtId="0" fontId="39" fillId="15" borderId="11" xfId="0" applyFont="1" applyFill="1" applyBorder="1" applyAlignment="1">
      <alignment horizontal="center" vertical="top" wrapText="1"/>
    </xf>
    <xf numFmtId="0" fontId="43" fillId="0" borderId="25" xfId="0" applyFont="1" applyFill="1" applyBorder="1" applyAlignment="1">
      <alignment horizontal="center" vertical="center"/>
    </xf>
    <xf numFmtId="0" fontId="43" fillId="0" borderId="6" xfId="0" applyFont="1" applyFill="1" applyBorder="1" applyAlignment="1">
      <alignment horizontal="center" vertical="center"/>
    </xf>
    <xf numFmtId="0" fontId="43" fillId="0" borderId="7" xfId="0" applyFont="1" applyFill="1" applyBorder="1" applyAlignment="1">
      <alignment horizontal="center" vertical="center"/>
    </xf>
    <xf numFmtId="0" fontId="43" fillId="0" borderId="8"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9" xfId="0" applyFont="1" applyFill="1" applyBorder="1" applyAlignment="1">
      <alignment horizontal="center" vertical="center"/>
    </xf>
    <xf numFmtId="0" fontId="42" fillId="15" borderId="10" xfId="0" applyFont="1" applyFill="1" applyBorder="1" applyAlignment="1">
      <alignment horizontal="center" vertical="center" wrapText="1"/>
    </xf>
    <xf numFmtId="0" fontId="42" fillId="15" borderId="26" xfId="0" applyFont="1" applyFill="1" applyBorder="1" applyAlignment="1">
      <alignment horizontal="center" vertical="center" wrapText="1"/>
    </xf>
    <xf numFmtId="0" fontId="42" fillId="15" borderId="11" xfId="0" applyFont="1" applyFill="1" applyBorder="1" applyAlignment="1">
      <alignment horizontal="center" vertical="center" wrapText="1"/>
    </xf>
    <xf numFmtId="0" fontId="39" fillId="25" borderId="25" xfId="0" applyFont="1" applyFill="1" applyBorder="1" applyAlignment="1">
      <alignment horizontal="left" wrapText="1"/>
    </xf>
    <xf numFmtId="0" fontId="39" fillId="25" borderId="6" xfId="0" applyFont="1" applyFill="1" applyBorder="1" applyAlignment="1">
      <alignment horizontal="left" wrapText="1"/>
    </xf>
    <xf numFmtId="0" fontId="39" fillId="25" borderId="40" xfId="0" applyFont="1" applyFill="1" applyBorder="1" applyAlignment="1">
      <alignment horizontal="left" wrapText="1"/>
    </xf>
    <xf numFmtId="0" fontId="39" fillId="15" borderId="1" xfId="0" applyFont="1" applyFill="1" applyBorder="1" applyAlignment="1">
      <alignment horizontal="left" vertical="top" wrapText="1"/>
    </xf>
    <xf numFmtId="0" fontId="39" fillId="15" borderId="3" xfId="0" applyFont="1" applyFill="1" applyBorder="1" applyAlignment="1">
      <alignment horizontal="left" vertical="top" wrapText="1"/>
    </xf>
    <xf numFmtId="0" fontId="0" fillId="0" borderId="8"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0" fillId="0" borderId="26"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42" fillId="0" borderId="25" xfId="0" applyFont="1" applyFill="1" applyBorder="1" applyAlignment="1">
      <alignment horizontal="left" vertical="center"/>
    </xf>
    <xf numFmtId="0" fontId="42" fillId="0" borderId="6" xfId="0" applyFont="1" applyFill="1" applyBorder="1" applyAlignment="1">
      <alignment horizontal="left" vertical="center"/>
    </xf>
    <xf numFmtId="0" fontId="42" fillId="0" borderId="7" xfId="0" applyFont="1" applyFill="1" applyBorder="1" applyAlignment="1">
      <alignment horizontal="left" vertical="center"/>
    </xf>
    <xf numFmtId="0" fontId="37" fillId="0" borderId="71" xfId="0" applyFont="1" applyFill="1" applyBorder="1" applyAlignment="1" applyProtection="1">
      <alignment horizontal="center" vertical="center" wrapText="1"/>
    </xf>
    <xf numFmtId="0" fontId="37" fillId="0" borderId="112" xfId="0" applyFont="1" applyFill="1" applyBorder="1" applyAlignment="1" applyProtection="1">
      <alignment horizontal="center" vertical="center" wrapText="1"/>
    </xf>
    <xf numFmtId="0" fontId="62" fillId="0" borderId="0" xfId="0" applyFont="1" applyFill="1" applyAlignment="1" applyProtection="1">
      <alignment horizontal="left" vertical="top" wrapText="1"/>
    </xf>
    <xf numFmtId="0" fontId="34" fillId="0" borderId="65" xfId="25" applyFont="1" applyFill="1" applyBorder="1" applyAlignment="1" applyProtection="1">
      <alignment horizontal="left" vertical="center"/>
    </xf>
    <xf numFmtId="0" fontId="34" fillId="0" borderId="66" xfId="25" applyFont="1" applyFill="1" applyBorder="1" applyAlignment="1" applyProtection="1">
      <alignment horizontal="left" vertical="center"/>
    </xf>
    <xf numFmtId="0" fontId="34" fillId="0" borderId="67" xfId="25" applyFont="1" applyFill="1" applyBorder="1" applyAlignment="1" applyProtection="1">
      <alignment horizontal="left" vertical="center"/>
    </xf>
    <xf numFmtId="0" fontId="34" fillId="0" borderId="45" xfId="0" applyFont="1" applyFill="1" applyBorder="1" applyAlignment="1" applyProtection="1">
      <alignment horizontal="left" vertical="center" wrapText="1"/>
    </xf>
    <xf numFmtId="0" fontId="49" fillId="20" borderId="45" xfId="0" applyFont="1" applyFill="1" applyBorder="1" applyAlignment="1" applyProtection="1">
      <alignment horizontal="left" vertical="center" wrapText="1"/>
    </xf>
    <xf numFmtId="0" fontId="52" fillId="20" borderId="113" xfId="25" applyFont="1" applyFill="1" applyBorder="1" applyAlignment="1" applyProtection="1">
      <alignment horizontal="right"/>
    </xf>
    <xf numFmtId="0" fontId="52" fillId="20" borderId="75" xfId="25" applyFont="1" applyFill="1" applyBorder="1" applyAlignment="1" applyProtection="1">
      <alignment horizontal="right"/>
    </xf>
    <xf numFmtId="0" fontId="62" fillId="0" borderId="25" xfId="0" applyFont="1" applyFill="1" applyBorder="1" applyAlignment="1" applyProtection="1">
      <alignment horizontal="center" vertical="top" wrapText="1"/>
    </xf>
    <xf numFmtId="0" fontId="62" fillId="0" borderId="6" xfId="0" applyFont="1" applyFill="1" applyBorder="1" applyAlignment="1" applyProtection="1">
      <alignment horizontal="center" vertical="top" wrapText="1"/>
    </xf>
    <xf numFmtId="0" fontId="62" fillId="0" borderId="7" xfId="0" applyFont="1" applyFill="1" applyBorder="1" applyAlignment="1" applyProtection="1">
      <alignment horizontal="center" vertical="top" wrapText="1"/>
    </xf>
    <xf numFmtId="0" fontId="42" fillId="0" borderId="2" xfId="0" applyFont="1" applyFill="1" applyBorder="1" applyAlignment="1" applyProtection="1">
      <alignment horizontal="left" vertical="center"/>
    </xf>
    <xf numFmtId="0" fontId="42" fillId="0" borderId="1" xfId="0" applyFont="1" applyFill="1" applyBorder="1" applyAlignment="1" applyProtection="1">
      <alignment horizontal="left" vertical="center"/>
    </xf>
    <xf numFmtId="0" fontId="42" fillId="0" borderId="3" xfId="0" applyFont="1" applyFill="1" applyBorder="1" applyAlignment="1" applyProtection="1">
      <alignment horizontal="left" vertical="center"/>
    </xf>
    <xf numFmtId="1" fontId="49" fillId="20" borderId="30" xfId="25" applyNumberFormat="1" applyFont="1" applyFill="1" applyBorder="1" applyAlignment="1" applyProtection="1">
      <alignment horizontal="center" vertical="center" wrapText="1"/>
    </xf>
    <xf numFmtId="1" fontId="49" fillId="20" borderId="12" xfId="25" applyNumberFormat="1" applyFont="1" applyFill="1" applyBorder="1" applyAlignment="1" applyProtection="1">
      <alignment horizontal="center" vertical="center" wrapText="1"/>
    </xf>
    <xf numFmtId="0" fontId="60" fillId="14" borderId="8" xfId="25" applyFont="1" applyFill="1" applyBorder="1" applyAlignment="1" applyProtection="1">
      <alignment horizontal="left" vertical="center"/>
    </xf>
    <xf numFmtId="0" fontId="60" fillId="14" borderId="0" xfId="25" applyFont="1" applyFill="1" applyBorder="1" applyAlignment="1" applyProtection="1">
      <alignment horizontal="left" vertical="center"/>
    </xf>
    <xf numFmtId="0" fontId="60" fillId="14" borderId="9" xfId="25" applyFont="1" applyFill="1" applyBorder="1" applyAlignment="1" applyProtection="1">
      <alignment horizontal="left" vertical="center"/>
    </xf>
    <xf numFmtId="0" fontId="49" fillId="20" borderId="68" xfId="0" applyFont="1" applyFill="1" applyBorder="1" applyAlignment="1" applyProtection="1">
      <alignment horizontal="left" vertical="center" wrapText="1"/>
    </xf>
    <xf numFmtId="0" fontId="34" fillId="0" borderId="65" xfId="0" applyFont="1" applyFill="1" applyBorder="1" applyAlignment="1" applyProtection="1">
      <alignment horizontal="left" vertical="center" wrapText="1"/>
    </xf>
    <xf numFmtId="0" fontId="34" fillId="0" borderId="66" xfId="0" applyFont="1" applyFill="1" applyBorder="1" applyAlignment="1" applyProtection="1">
      <alignment horizontal="left" vertical="center" wrapText="1"/>
    </xf>
    <xf numFmtId="0" fontId="34" fillId="0" borderId="67" xfId="0" applyFont="1" applyFill="1" applyBorder="1" applyAlignment="1" applyProtection="1">
      <alignment horizontal="left" vertical="center" wrapText="1"/>
    </xf>
    <xf numFmtId="0" fontId="49" fillId="20" borderId="30" xfId="25" applyFont="1" applyFill="1" applyBorder="1" applyAlignment="1" applyProtection="1">
      <alignment horizontal="center" vertical="center"/>
    </xf>
    <xf numFmtId="0" fontId="49" fillId="20" borderId="12" xfId="25" applyFont="1" applyFill="1" applyBorder="1" applyAlignment="1" applyProtection="1">
      <alignment horizontal="center" vertical="center"/>
    </xf>
    <xf numFmtId="3" fontId="49" fillId="20" borderId="30" xfId="25" applyNumberFormat="1" applyFont="1" applyFill="1" applyBorder="1" applyAlignment="1" applyProtection="1">
      <alignment horizontal="center" vertical="center" wrapText="1"/>
    </xf>
    <xf numFmtId="3" fontId="49" fillId="20" borderId="12" xfId="25" applyNumberFormat="1" applyFont="1" applyFill="1" applyBorder="1" applyAlignment="1" applyProtection="1">
      <alignment horizontal="center" vertical="center" wrapText="1"/>
    </xf>
    <xf numFmtId="0" fontId="34" fillId="0" borderId="45" xfId="25" applyFont="1" applyFill="1" applyBorder="1" applyAlignment="1" applyProtection="1">
      <alignment horizontal="left" vertical="center"/>
    </xf>
    <xf numFmtId="0" fontId="35" fillId="0" borderId="52" xfId="0" applyFont="1" applyFill="1" applyBorder="1" applyAlignment="1" applyProtection="1">
      <alignment horizontal="left" vertical="center" wrapText="1"/>
    </xf>
    <xf numFmtId="0" fontId="54" fillId="20" borderId="113" xfId="25" applyFont="1" applyFill="1" applyBorder="1" applyAlignment="1" applyProtection="1">
      <alignment horizontal="right"/>
    </xf>
    <xf numFmtId="0" fontId="54" fillId="20" borderId="75" xfId="25" applyFont="1" applyFill="1" applyBorder="1" applyAlignment="1" applyProtection="1">
      <alignment horizontal="right"/>
    </xf>
    <xf numFmtId="0" fontId="35" fillId="0" borderId="45" xfId="0" applyFont="1" applyFill="1" applyBorder="1" applyAlignment="1" applyProtection="1">
      <alignment horizontal="left" vertical="center" wrapText="1"/>
    </xf>
    <xf numFmtId="0" fontId="53" fillId="20" borderId="45" xfId="0" applyFont="1" applyFill="1" applyBorder="1" applyAlignment="1" applyProtection="1">
      <alignment horizontal="left" vertical="center" wrapText="1"/>
    </xf>
    <xf numFmtId="0" fontId="35" fillId="0" borderId="46" xfId="0" applyFont="1" applyFill="1" applyBorder="1" applyAlignment="1" applyProtection="1">
      <alignment horizontal="left" vertical="center" wrapText="1"/>
    </xf>
    <xf numFmtId="0" fontId="35" fillId="0" borderId="65" xfId="0" applyFont="1" applyFill="1" applyBorder="1" applyAlignment="1" applyProtection="1">
      <alignment horizontal="left" vertical="center" wrapText="1"/>
    </xf>
    <xf numFmtId="0" fontId="35" fillId="0" borderId="66" xfId="0" applyFont="1" applyFill="1" applyBorder="1" applyAlignment="1" applyProtection="1">
      <alignment horizontal="left" vertical="center" wrapText="1"/>
    </xf>
    <xf numFmtId="0" fontId="35" fillId="0" borderId="67" xfId="0" applyFont="1" applyFill="1" applyBorder="1" applyAlignment="1" applyProtection="1">
      <alignment horizontal="left" vertical="center" wrapText="1"/>
    </xf>
    <xf numFmtId="0" fontId="35" fillId="0" borderId="45" xfId="25" applyFont="1" applyFill="1" applyBorder="1" applyAlignment="1" applyProtection="1">
      <alignment horizontal="left" vertical="center"/>
    </xf>
    <xf numFmtId="0" fontId="35" fillId="0" borderId="65" xfId="25" applyFont="1" applyFill="1" applyBorder="1" applyAlignment="1" applyProtection="1">
      <alignment horizontal="left" vertical="center"/>
    </xf>
    <xf numFmtId="0" fontId="35" fillId="0" borderId="66" xfId="25" applyFont="1" applyFill="1" applyBorder="1" applyAlignment="1" applyProtection="1">
      <alignment horizontal="left" vertical="center"/>
    </xf>
    <xf numFmtId="0" fontId="35" fillId="0" borderId="67" xfId="25" applyFont="1" applyFill="1" applyBorder="1" applyAlignment="1" applyProtection="1">
      <alignment horizontal="left" vertical="center"/>
    </xf>
    <xf numFmtId="0" fontId="36" fillId="0" borderId="114" xfId="0" applyFont="1" applyFill="1" applyBorder="1" applyAlignment="1" applyProtection="1">
      <alignment horizontal="center"/>
    </xf>
    <xf numFmtId="0" fontId="36" fillId="0" borderId="6" xfId="0" applyFont="1" applyFill="1" applyBorder="1" applyAlignment="1" applyProtection="1">
      <alignment horizontal="center" vertical="center"/>
    </xf>
    <xf numFmtId="0" fontId="36" fillId="0" borderId="112" xfId="0" applyFont="1" applyFill="1" applyBorder="1" applyAlignment="1" applyProtection="1">
      <alignment horizontal="center" vertical="center"/>
    </xf>
    <xf numFmtId="0" fontId="35" fillId="15" borderId="1" xfId="0" applyFont="1" applyFill="1" applyBorder="1" applyAlignment="1">
      <alignment horizontal="left" vertical="center" wrapText="1"/>
    </xf>
    <xf numFmtId="0" fontId="35" fillId="15" borderId="3" xfId="0" applyFont="1" applyFill="1" applyBorder="1" applyAlignment="1">
      <alignment horizontal="left" vertical="center" wrapText="1"/>
    </xf>
    <xf numFmtId="0" fontId="53" fillId="20" borderId="12" xfId="25" applyFont="1" applyFill="1" applyBorder="1" applyAlignment="1" applyProtection="1">
      <alignment horizontal="center" vertical="center"/>
    </xf>
    <xf numFmtId="3" fontId="53" fillId="20" borderId="12" xfId="25" applyNumberFormat="1" applyFont="1" applyFill="1" applyBorder="1" applyAlignment="1" applyProtection="1">
      <alignment horizontal="center" vertical="center" wrapText="1"/>
    </xf>
    <xf numFmtId="1" fontId="53" fillId="20" borderId="12" xfId="25" applyNumberFormat="1" applyFont="1" applyFill="1" applyBorder="1" applyAlignment="1" applyProtection="1">
      <alignment horizontal="center" vertical="center" wrapText="1"/>
    </xf>
    <xf numFmtId="0" fontId="50" fillId="14" borderId="8" xfId="25" applyFont="1" applyFill="1" applyBorder="1" applyAlignment="1" applyProtection="1">
      <alignment horizontal="left" vertical="center"/>
    </xf>
    <xf numFmtId="0" fontId="50" fillId="14" borderId="0" xfId="25" applyFont="1" applyFill="1" applyBorder="1" applyAlignment="1" applyProtection="1">
      <alignment horizontal="left" vertical="center"/>
    </xf>
    <xf numFmtId="0" fontId="50" fillId="14" borderId="9" xfId="25" applyFont="1" applyFill="1" applyBorder="1" applyAlignment="1" applyProtection="1">
      <alignment horizontal="left" vertical="center"/>
    </xf>
    <xf numFmtId="0" fontId="53" fillId="20" borderId="68" xfId="0" applyFont="1" applyFill="1" applyBorder="1" applyAlignment="1" applyProtection="1">
      <alignment horizontal="left" vertical="center" wrapText="1"/>
    </xf>
    <xf numFmtId="168" fontId="63" fillId="20" borderId="115" xfId="0" applyNumberFormat="1" applyFont="1" applyFill="1" applyBorder="1" applyAlignment="1" applyProtection="1">
      <alignment horizontal="right" vertical="center"/>
    </xf>
    <xf numFmtId="168" fontId="63" fillId="20" borderId="116" xfId="0" applyNumberFormat="1" applyFont="1" applyFill="1" applyBorder="1" applyAlignment="1" applyProtection="1">
      <alignment horizontal="right" vertical="center"/>
    </xf>
    <xf numFmtId="0" fontId="30" fillId="20" borderId="117" xfId="0" applyFont="1" applyFill="1" applyBorder="1" applyAlignment="1" applyProtection="1">
      <alignment horizontal="center" vertical="center" wrapText="1"/>
    </xf>
    <xf numFmtId="0" fontId="30" fillId="20" borderId="87" xfId="0" applyFont="1" applyFill="1" applyBorder="1" applyAlignment="1" applyProtection="1">
      <alignment horizontal="center" vertical="center" wrapText="1"/>
    </xf>
    <xf numFmtId="0" fontId="30" fillId="20" borderId="118" xfId="0" applyFont="1" applyFill="1" applyBorder="1" applyAlignment="1" applyProtection="1">
      <alignment horizontal="center" vertical="center" wrapText="1"/>
    </xf>
    <xf numFmtId="0" fontId="30" fillId="20" borderId="119" xfId="0" applyFont="1" applyFill="1" applyBorder="1" applyAlignment="1" applyProtection="1">
      <alignment horizontal="center" vertical="center" wrapText="1"/>
    </xf>
    <xf numFmtId="164" fontId="30" fillId="20" borderId="120" xfId="0" applyNumberFormat="1" applyFont="1" applyFill="1" applyBorder="1" applyAlignment="1" applyProtection="1">
      <alignment horizontal="center" vertical="center" wrapText="1"/>
    </xf>
    <xf numFmtId="164" fontId="30" fillId="20" borderId="89" xfId="0" applyNumberFormat="1" applyFont="1" applyFill="1" applyBorder="1" applyAlignment="1" applyProtection="1">
      <alignment horizontal="center" vertical="center" wrapText="1"/>
    </xf>
    <xf numFmtId="168" fontId="43" fillId="0" borderId="121" xfId="0" applyNumberFormat="1" applyFont="1" applyBorder="1" applyAlignment="1" applyProtection="1">
      <alignment horizontal="center" vertical="center" wrapText="1"/>
    </xf>
    <xf numFmtId="168" fontId="43" fillId="0" borderId="122" xfId="0" applyNumberFormat="1" applyFont="1" applyBorder="1" applyAlignment="1" applyProtection="1">
      <alignment horizontal="center" vertical="center"/>
    </xf>
    <xf numFmtId="168" fontId="42" fillId="0" borderId="2" xfId="0" applyNumberFormat="1" applyFont="1" applyBorder="1" applyAlignment="1" applyProtection="1">
      <alignment horizontal="left" vertical="top"/>
    </xf>
    <xf numFmtId="168" fontId="42" fillId="0" borderId="1" xfId="0" applyNumberFormat="1" applyFont="1" applyBorder="1" applyAlignment="1" applyProtection="1">
      <alignment horizontal="left" vertical="top"/>
    </xf>
    <xf numFmtId="168" fontId="42" fillId="0" borderId="3" xfId="0" applyNumberFormat="1" applyFont="1" applyBorder="1" applyAlignment="1" applyProtection="1">
      <alignment horizontal="left" vertical="top"/>
    </xf>
    <xf numFmtId="164" fontId="53" fillId="20" borderId="125" xfId="0" applyNumberFormat="1" applyFont="1" applyFill="1" applyBorder="1" applyAlignment="1">
      <alignment horizontal="center" vertical="center" wrapText="1"/>
    </xf>
    <xf numFmtId="164" fontId="53" fillId="20" borderId="126" xfId="0" applyNumberFormat="1" applyFont="1" applyFill="1" applyBorder="1" applyAlignment="1">
      <alignment horizontal="center" vertical="center" wrapText="1"/>
    </xf>
    <xf numFmtId="0" fontId="62" fillId="0" borderId="131" xfId="0" applyFont="1" applyFill="1" applyBorder="1" applyAlignment="1">
      <alignment horizontal="center" vertical="top" wrapText="1"/>
    </xf>
    <xf numFmtId="0" fontId="62" fillId="0" borderId="62" xfId="0" applyFont="1" applyFill="1" applyBorder="1" applyAlignment="1">
      <alignment horizontal="center" vertical="top"/>
    </xf>
    <xf numFmtId="0" fontId="62" fillId="0" borderId="132" xfId="0" applyFont="1" applyFill="1" applyBorder="1" applyAlignment="1">
      <alignment horizontal="center" vertical="top"/>
    </xf>
    <xf numFmtId="0" fontId="42" fillId="0" borderId="2" xfId="0" applyFont="1" applyFill="1" applyBorder="1" applyAlignment="1">
      <alignment horizontal="left"/>
    </xf>
    <xf numFmtId="0" fontId="42" fillId="0" borderId="1" xfId="0" applyFont="1" applyFill="1" applyBorder="1" applyAlignment="1">
      <alignment horizontal="left"/>
    </xf>
    <xf numFmtId="0" fontId="42" fillId="0" borderId="3" xfId="0" applyFont="1" applyFill="1" applyBorder="1" applyAlignment="1">
      <alignment horizontal="left"/>
    </xf>
    <xf numFmtId="41" fontId="53" fillId="20" borderId="129" xfId="0" applyNumberFormat="1" applyFont="1" applyFill="1" applyBorder="1" applyAlignment="1">
      <alignment horizontal="center" vertical="center" wrapText="1"/>
    </xf>
    <xf numFmtId="41" fontId="53" fillId="20" borderId="133" xfId="0" applyNumberFormat="1" applyFont="1" applyFill="1" applyBorder="1" applyAlignment="1">
      <alignment horizontal="center" vertical="center" wrapText="1"/>
    </xf>
    <xf numFmtId="41" fontId="53" fillId="20" borderId="134" xfId="0" applyNumberFormat="1" applyFont="1" applyFill="1" applyBorder="1" applyAlignment="1">
      <alignment horizontal="center" vertical="center" wrapText="1"/>
    </xf>
    <xf numFmtId="0" fontId="53" fillId="20" borderId="135" xfId="0" applyFont="1" applyFill="1" applyBorder="1" applyAlignment="1">
      <alignment horizontal="center" vertical="center" wrapText="1"/>
    </xf>
    <xf numFmtId="0" fontId="53" fillId="20" borderId="136" xfId="0" applyFont="1" applyFill="1" applyBorder="1" applyAlignment="1">
      <alignment horizontal="center" vertical="center" wrapText="1"/>
    </xf>
    <xf numFmtId="0" fontId="53" fillId="20" borderId="123" xfId="0" applyFont="1" applyFill="1" applyBorder="1" applyAlignment="1">
      <alignment horizontal="center" vertical="center" wrapText="1"/>
    </xf>
    <xf numFmtId="0" fontId="53" fillId="20" borderId="124" xfId="0" applyFont="1" applyFill="1" applyBorder="1" applyAlignment="1">
      <alignment horizontal="center" vertical="center" wrapText="1"/>
    </xf>
    <xf numFmtId="41" fontId="53" fillId="20" borderId="127" xfId="0" applyNumberFormat="1" applyFont="1" applyFill="1" applyBorder="1" applyAlignment="1">
      <alignment horizontal="center" vertical="center" wrapText="1"/>
    </xf>
    <xf numFmtId="41" fontId="53" fillId="20" borderId="0" xfId="0" applyNumberFormat="1" applyFont="1" applyFill="1" applyBorder="1" applyAlignment="1">
      <alignment horizontal="center" vertical="center" wrapText="1"/>
    </xf>
    <xf numFmtId="0" fontId="29" fillId="20" borderId="0" xfId="0" applyFont="1" applyFill="1" applyBorder="1"/>
    <xf numFmtId="41" fontId="53" fillId="20" borderId="128" xfId="0" applyNumberFormat="1" applyFont="1" applyFill="1" applyBorder="1" applyAlignment="1">
      <alignment horizontal="center" vertical="center" wrapText="1"/>
    </xf>
    <xf numFmtId="41" fontId="53" fillId="20" borderId="130" xfId="0" applyNumberFormat="1" applyFont="1" applyFill="1" applyBorder="1" applyAlignment="1">
      <alignment horizontal="center" vertical="center" wrapText="1"/>
    </xf>
    <xf numFmtId="0" fontId="40" fillId="0" borderId="2" xfId="0" applyFont="1" applyBorder="1" applyAlignment="1">
      <alignment horizontal="center" vertical="center" wrapText="1"/>
    </xf>
    <xf numFmtId="0" fontId="40" fillId="0" borderId="1" xfId="0" applyFont="1" applyBorder="1" applyAlignment="1">
      <alignment horizontal="center" vertical="center" wrapText="1"/>
    </xf>
    <xf numFmtId="0" fontId="40" fillId="0" borderId="3" xfId="0" applyFont="1" applyBorder="1" applyAlignment="1">
      <alignment horizontal="center" vertical="center" wrapText="1"/>
    </xf>
    <xf numFmtId="0" fontId="64" fillId="0" borderId="2" xfId="0" applyFont="1" applyFill="1" applyBorder="1" applyAlignment="1">
      <alignment horizontal="left" vertical="center"/>
    </xf>
    <xf numFmtId="0" fontId="64" fillId="0" borderId="1" xfId="0" applyFont="1" applyFill="1" applyBorder="1" applyAlignment="1">
      <alignment horizontal="left" vertical="center"/>
    </xf>
    <xf numFmtId="0" fontId="64" fillId="0" borderId="3" xfId="0" applyFont="1" applyFill="1" applyBorder="1" applyAlignment="1">
      <alignment horizontal="left" vertical="center"/>
    </xf>
    <xf numFmtId="0" fontId="53" fillId="20" borderId="25" xfId="0" applyFont="1" applyFill="1" applyBorder="1" applyAlignment="1">
      <alignment horizontal="center" vertical="center" wrapText="1"/>
    </xf>
    <xf numFmtId="0" fontId="53" fillId="20" borderId="7" xfId="0" applyFont="1" applyFill="1" applyBorder="1" applyAlignment="1">
      <alignment horizontal="center" vertical="center" wrapText="1"/>
    </xf>
    <xf numFmtId="0" fontId="53" fillId="20" borderId="10" xfId="0" applyFont="1" applyFill="1" applyBorder="1" applyAlignment="1">
      <alignment horizontal="center" vertical="center" wrapText="1"/>
    </xf>
    <xf numFmtId="0" fontId="53" fillId="20" borderId="11" xfId="0" applyFont="1" applyFill="1" applyBorder="1" applyAlignment="1">
      <alignment horizontal="center" vertical="center" wrapText="1"/>
    </xf>
    <xf numFmtId="0" fontId="53" fillId="20" borderId="12" xfId="0" applyFont="1" applyFill="1" applyBorder="1" applyAlignment="1">
      <alignment horizontal="center" vertical="center"/>
    </xf>
    <xf numFmtId="0" fontId="53" fillId="20" borderId="27" xfId="0" applyFont="1" applyFill="1" applyBorder="1" applyAlignment="1">
      <alignment horizontal="center" vertical="center" wrapText="1"/>
    </xf>
    <xf numFmtId="0" fontId="53" fillId="20" borderId="30" xfId="0" applyFont="1" applyFill="1" applyBorder="1" applyAlignment="1">
      <alignment horizontal="center" vertical="center" wrapText="1"/>
    </xf>
    <xf numFmtId="3" fontId="33" fillId="15" borderId="12" xfId="0" applyNumberFormat="1" applyFont="1" applyFill="1" applyBorder="1" applyAlignment="1" applyProtection="1">
      <alignment horizontal="center" vertical="center" wrapText="1"/>
    </xf>
    <xf numFmtId="3" fontId="33" fillId="15" borderId="33" xfId="0" applyNumberFormat="1" applyFont="1" applyFill="1" applyBorder="1" applyAlignment="1" applyProtection="1">
      <alignment horizontal="center" vertical="center" wrapText="1"/>
    </xf>
    <xf numFmtId="44" fontId="31" fillId="18" borderId="31" xfId="0" applyNumberFormat="1" applyFont="1" applyFill="1" applyBorder="1" applyAlignment="1" applyProtection="1">
      <alignment horizontal="right" vertical="center" wrapText="1"/>
      <protection locked="0"/>
    </xf>
    <xf numFmtId="44" fontId="31" fillId="18" borderId="32" xfId="0" applyNumberFormat="1" applyFont="1" applyFill="1" applyBorder="1" applyAlignment="1" applyProtection="1">
      <alignment horizontal="right" vertical="center" wrapText="1"/>
      <protection locked="0"/>
    </xf>
    <xf numFmtId="0" fontId="31" fillId="18" borderId="34" xfId="0" applyFont="1" applyFill="1" applyBorder="1" applyAlignment="1" applyProtection="1">
      <alignment horizontal="right" vertical="center" wrapText="1"/>
      <protection locked="0"/>
    </xf>
    <xf numFmtId="0" fontId="31" fillId="18" borderId="35" xfId="0" applyFont="1" applyFill="1" applyBorder="1" applyAlignment="1" applyProtection="1">
      <alignment horizontal="right" vertical="center" wrapText="1"/>
      <protection locked="0"/>
    </xf>
    <xf numFmtId="0" fontId="31" fillId="18" borderId="36" xfId="0" applyFont="1" applyFill="1" applyBorder="1" applyAlignment="1" applyProtection="1">
      <alignment horizontal="right" vertical="center" wrapText="1"/>
      <protection locked="0"/>
    </xf>
    <xf numFmtId="169" fontId="31" fillId="18" borderId="31" xfId="0" applyNumberFormat="1" applyFont="1" applyFill="1" applyBorder="1" applyAlignment="1" applyProtection="1">
      <alignment horizontal="center" vertical="center"/>
      <protection locked="0"/>
    </xf>
    <xf numFmtId="2" fontId="31" fillId="18" borderId="31" xfId="24" applyNumberFormat="1" applyFont="1" applyFill="1" applyBorder="1" applyAlignment="1" applyProtection="1">
      <alignment horizontal="right" vertical="center"/>
      <protection locked="0"/>
    </xf>
    <xf numFmtId="171" fontId="31" fillId="18" borderId="31" xfId="0" applyNumberFormat="1" applyFont="1" applyFill="1" applyBorder="1" applyAlignment="1" applyProtection="1">
      <alignment horizontal="right" vertical="center" wrapText="1"/>
      <protection locked="0"/>
    </xf>
    <xf numFmtId="3" fontId="33" fillId="0" borderId="27" xfId="0" applyNumberFormat="1" applyFont="1" applyFill="1" applyBorder="1" applyAlignment="1" applyProtection="1">
      <alignment horizontal="center" vertical="center" wrapText="1"/>
      <protection locked="0"/>
    </xf>
    <xf numFmtId="3" fontId="33" fillId="15" borderId="27" xfId="0" applyNumberFormat="1" applyFont="1" applyFill="1" applyBorder="1" applyAlignment="1" applyProtection="1">
      <alignment horizontal="center" vertical="center" wrapText="1"/>
    </xf>
    <xf numFmtId="3" fontId="33" fillId="15" borderId="38" xfId="0" applyNumberFormat="1" applyFont="1" applyFill="1" applyBorder="1" applyAlignment="1" applyProtection="1">
      <alignment horizontal="center" vertical="center" wrapText="1"/>
    </xf>
    <xf numFmtId="0" fontId="33" fillId="23" borderId="39" xfId="0" applyFont="1" applyFill="1" applyBorder="1" applyAlignment="1" applyProtection="1">
      <alignment horizontal="justify" vertical="top" wrapText="1"/>
      <protection locked="0"/>
    </xf>
    <xf numFmtId="0" fontId="33" fillId="23" borderId="1" xfId="0" applyFont="1" applyFill="1" applyBorder="1" applyAlignment="1" applyProtection="1">
      <alignment horizontal="justify" vertical="top" wrapText="1"/>
      <protection locked="0"/>
    </xf>
    <xf numFmtId="0" fontId="33" fillId="23" borderId="3" xfId="0" applyFont="1" applyFill="1" applyBorder="1" applyAlignment="1" applyProtection="1">
      <alignment horizontal="justify" vertical="top" wrapText="1"/>
      <protection locked="0"/>
    </xf>
    <xf numFmtId="3" fontId="33" fillId="0" borderId="27" xfId="0" applyNumberFormat="1" applyFont="1" applyFill="1" applyBorder="1" applyAlignment="1" applyProtection="1">
      <alignment horizontal="left" vertical="top" wrapText="1"/>
      <protection locked="0"/>
    </xf>
    <xf numFmtId="0" fontId="33" fillId="0" borderId="27" xfId="0" applyFont="1" applyFill="1" applyBorder="1" applyAlignment="1" applyProtection="1">
      <alignment horizontal="left" vertical="top" wrapText="1"/>
      <protection locked="0"/>
    </xf>
    <xf numFmtId="0" fontId="33" fillId="0" borderId="27" xfId="0" applyFont="1" applyFill="1" applyBorder="1" applyAlignment="1" applyProtection="1">
      <alignment horizontal="center" vertical="center" wrapText="1"/>
      <protection locked="0"/>
    </xf>
    <xf numFmtId="0" fontId="33" fillId="0" borderId="27" xfId="0" applyFont="1" applyFill="1" applyBorder="1" applyAlignment="1" applyProtection="1">
      <alignment horizontal="center" vertical="center"/>
      <protection locked="0"/>
    </xf>
    <xf numFmtId="2" fontId="33" fillId="0" borderId="15" xfId="24" applyNumberFormat="1" applyFont="1" applyFill="1" applyBorder="1" applyAlignment="1" applyProtection="1">
      <alignment horizontal="center" vertical="center"/>
      <protection locked="0"/>
    </xf>
    <xf numFmtId="2" fontId="33" fillId="0" borderId="160" xfId="24" applyNumberFormat="1" applyFont="1" applyFill="1" applyBorder="1" applyAlignment="1" applyProtection="1">
      <alignment horizontal="center" vertical="center"/>
      <protection locked="0"/>
    </xf>
    <xf numFmtId="2" fontId="33" fillId="0" borderId="16" xfId="24" applyNumberFormat="1" applyFont="1" applyFill="1" applyBorder="1" applyAlignment="1" applyProtection="1">
      <alignment horizontal="center" vertical="center"/>
      <protection locked="0"/>
    </xf>
    <xf numFmtId="3" fontId="33" fillId="0" borderId="12" xfId="0" applyNumberFormat="1" applyFont="1" applyFill="1" applyBorder="1" applyAlignment="1" applyProtection="1">
      <alignment horizontal="center" vertical="center" wrapText="1"/>
      <protection locked="0"/>
    </xf>
    <xf numFmtId="0" fontId="33" fillId="19" borderId="39" xfId="0" applyFont="1" applyFill="1" applyBorder="1" applyAlignment="1" applyProtection="1">
      <alignment horizontal="justify" vertical="center" wrapText="1"/>
      <protection locked="0"/>
    </xf>
    <xf numFmtId="0" fontId="33" fillId="19" borderId="1" xfId="0" applyFont="1" applyFill="1" applyBorder="1" applyAlignment="1" applyProtection="1">
      <alignment horizontal="justify" vertical="center" wrapText="1"/>
      <protection locked="0"/>
    </xf>
    <xf numFmtId="0" fontId="33" fillId="19" borderId="3" xfId="0" applyFont="1" applyFill="1" applyBorder="1" applyAlignment="1" applyProtection="1">
      <alignment horizontal="justify" vertical="center" wrapText="1"/>
      <protection locked="0"/>
    </xf>
    <xf numFmtId="0" fontId="33" fillId="0" borderId="12" xfId="0" applyFont="1" applyFill="1" applyBorder="1" applyAlignment="1" applyProtection="1">
      <alignment horizontal="left" vertical="center" wrapText="1"/>
      <protection locked="0"/>
    </xf>
    <xf numFmtId="0" fontId="33" fillId="0" borderId="12" xfId="0" applyFont="1" applyFill="1" applyBorder="1" applyAlignment="1" applyProtection="1">
      <alignment horizontal="center" vertical="center" wrapText="1"/>
      <protection locked="0"/>
    </xf>
    <xf numFmtId="0" fontId="33" fillId="0" borderId="12" xfId="0" applyFont="1" applyFill="1" applyBorder="1" applyAlignment="1" applyProtection="1">
      <alignment horizontal="center" vertical="center"/>
      <protection locked="0"/>
    </xf>
    <xf numFmtId="2" fontId="33" fillId="0" borderId="2" xfId="24" applyNumberFormat="1" applyFont="1" applyFill="1" applyBorder="1" applyAlignment="1" applyProtection="1">
      <alignment horizontal="center" vertical="center"/>
      <protection locked="0"/>
    </xf>
    <xf numFmtId="2" fontId="33" fillId="0" borderId="1" xfId="24" applyNumberFormat="1" applyFont="1" applyFill="1" applyBorder="1" applyAlignment="1" applyProtection="1">
      <alignment horizontal="center" vertical="center"/>
      <protection locked="0"/>
    </xf>
    <xf numFmtId="2" fontId="33" fillId="0" borderId="3" xfId="24" applyNumberFormat="1" applyFont="1" applyFill="1" applyBorder="1" applyAlignment="1" applyProtection="1">
      <alignment horizontal="center" vertical="center"/>
      <protection locked="0"/>
    </xf>
    <xf numFmtId="0" fontId="33" fillId="19" borderId="37" xfId="0" applyFont="1" applyFill="1" applyBorder="1" applyAlignment="1" applyProtection="1">
      <alignment horizontal="justify" vertical="center" wrapText="1"/>
      <protection locked="0"/>
    </xf>
    <xf numFmtId="0" fontId="33" fillId="19" borderId="12" xfId="0" applyFont="1" applyFill="1" applyBorder="1" applyAlignment="1" applyProtection="1">
      <alignment horizontal="justify" vertical="center" wrapText="1"/>
      <protection locked="0"/>
    </xf>
    <xf numFmtId="0" fontId="33" fillId="23" borderId="39" xfId="0" applyFont="1" applyFill="1" applyBorder="1" applyAlignment="1" applyProtection="1">
      <alignment horizontal="justify" vertical="center" wrapText="1"/>
      <protection locked="0"/>
    </xf>
    <xf numFmtId="0" fontId="33" fillId="23" borderId="1" xfId="0" applyFont="1" applyFill="1" applyBorder="1" applyAlignment="1" applyProtection="1">
      <alignment horizontal="justify" vertical="center" wrapText="1"/>
      <protection locked="0"/>
    </xf>
    <xf numFmtId="0" fontId="33" fillId="23" borderId="3" xfId="0" applyFont="1" applyFill="1" applyBorder="1" applyAlignment="1" applyProtection="1">
      <alignment horizontal="justify" vertical="center" wrapText="1"/>
      <protection locked="0"/>
    </xf>
    <xf numFmtId="3" fontId="33" fillId="0" borderId="0" xfId="0" applyNumberFormat="1" applyFont="1" applyAlignment="1">
      <alignment horizontal="center"/>
    </xf>
    <xf numFmtId="0" fontId="33" fillId="0" borderId="0" xfId="0" applyFont="1" applyAlignment="1">
      <alignment horizontal="center"/>
    </xf>
    <xf numFmtId="0" fontId="33" fillId="0" borderId="2"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protection locked="0"/>
    </xf>
    <xf numFmtId="0" fontId="33" fillId="0" borderId="3" xfId="0" applyFont="1" applyFill="1" applyBorder="1" applyAlignment="1" applyProtection="1">
      <alignment horizontal="left" vertical="center" wrapText="1"/>
      <protection locked="0"/>
    </xf>
    <xf numFmtId="0" fontId="33" fillId="0" borderId="2" xfId="0" applyFont="1" applyFill="1" applyBorder="1" applyAlignment="1" applyProtection="1">
      <alignment horizontal="center" vertical="center" wrapText="1"/>
      <protection locked="0"/>
    </xf>
    <xf numFmtId="0" fontId="33" fillId="0" borderId="1" xfId="0" applyFont="1" applyFill="1" applyBorder="1" applyAlignment="1" applyProtection="1">
      <alignment horizontal="center" vertical="center" wrapText="1"/>
      <protection locked="0"/>
    </xf>
    <xf numFmtId="0" fontId="33" fillId="0" borderId="3" xfId="0" applyFont="1" applyFill="1" applyBorder="1" applyAlignment="1" applyProtection="1">
      <alignment horizontal="center" vertical="center" wrapText="1"/>
      <protection locked="0"/>
    </xf>
    <xf numFmtId="0" fontId="33" fillId="0" borderId="2" xfId="0" applyFont="1" applyFill="1" applyBorder="1" applyAlignment="1" applyProtection="1">
      <alignment horizontal="center" vertical="center"/>
      <protection locked="0"/>
    </xf>
    <xf numFmtId="0" fontId="33" fillId="0" borderId="1" xfId="0" applyFont="1" applyFill="1" applyBorder="1" applyAlignment="1" applyProtection="1">
      <alignment horizontal="center" vertical="center"/>
      <protection locked="0"/>
    </xf>
    <xf numFmtId="0" fontId="33" fillId="0" borderId="3" xfId="0" applyFont="1" applyFill="1" applyBorder="1" applyAlignment="1" applyProtection="1">
      <alignment horizontal="center" vertical="center"/>
      <protection locked="0"/>
    </xf>
    <xf numFmtId="3" fontId="33" fillId="15" borderId="2" xfId="0" applyNumberFormat="1" applyFont="1" applyFill="1" applyBorder="1" applyAlignment="1" applyProtection="1">
      <alignment horizontal="center" vertical="center" wrapText="1"/>
    </xf>
    <xf numFmtId="3" fontId="33" fillId="15" borderId="1" xfId="0" applyNumberFormat="1" applyFont="1" applyFill="1" applyBorder="1" applyAlignment="1" applyProtection="1">
      <alignment horizontal="center" vertical="center" wrapText="1"/>
    </xf>
    <xf numFmtId="3" fontId="33" fillId="15" borderId="3" xfId="0" applyNumberFormat="1" applyFont="1" applyFill="1" applyBorder="1" applyAlignment="1" applyProtection="1">
      <alignment horizontal="center" vertical="center" wrapText="1"/>
    </xf>
    <xf numFmtId="0" fontId="33" fillId="14" borderId="2" xfId="0" applyFont="1" applyFill="1" applyBorder="1" applyAlignment="1" applyProtection="1">
      <alignment horizontal="left" vertical="center" wrapText="1"/>
      <protection locked="0"/>
    </xf>
    <xf numFmtId="0" fontId="33" fillId="14" borderId="1" xfId="0" applyFont="1" applyFill="1" applyBorder="1" applyAlignment="1" applyProtection="1">
      <alignment horizontal="left" vertical="center" wrapText="1"/>
      <protection locked="0"/>
    </xf>
    <xf numFmtId="0" fontId="33" fillId="14" borderId="3" xfId="0" applyFont="1" applyFill="1" applyBorder="1" applyAlignment="1" applyProtection="1">
      <alignment horizontal="left" vertical="center" wrapText="1"/>
      <protection locked="0"/>
    </xf>
    <xf numFmtId="0" fontId="33" fillId="14" borderId="2" xfId="0" applyFont="1" applyFill="1" applyBorder="1" applyAlignment="1" applyProtection="1">
      <alignment horizontal="center" vertical="center" wrapText="1"/>
      <protection locked="0"/>
    </xf>
    <xf numFmtId="0" fontId="33" fillId="14" borderId="1" xfId="0" applyFont="1" applyFill="1" applyBorder="1" applyAlignment="1" applyProtection="1">
      <alignment horizontal="center" vertical="center" wrapText="1"/>
      <protection locked="0"/>
    </xf>
    <xf numFmtId="0" fontId="33" fillId="14" borderId="3" xfId="0" applyFont="1" applyFill="1" applyBorder="1" applyAlignment="1" applyProtection="1">
      <alignment horizontal="center" vertical="center" wrapText="1"/>
      <protection locked="0"/>
    </xf>
    <xf numFmtId="0" fontId="33" fillId="14" borderId="2" xfId="0" applyFont="1" applyFill="1" applyBorder="1" applyAlignment="1" applyProtection="1">
      <alignment horizontal="center" vertical="center"/>
      <protection locked="0"/>
    </xf>
    <xf numFmtId="0" fontId="33" fillId="14" borderId="1" xfId="0" applyFont="1" applyFill="1" applyBorder="1" applyAlignment="1" applyProtection="1">
      <alignment horizontal="center" vertical="center"/>
      <protection locked="0"/>
    </xf>
    <xf numFmtId="0" fontId="33" fillId="14" borderId="3" xfId="0" applyFont="1" applyFill="1" applyBorder="1" applyAlignment="1" applyProtection="1">
      <alignment horizontal="center" vertical="center"/>
      <protection locked="0"/>
    </xf>
    <xf numFmtId="2" fontId="33" fillId="14" borderId="2" xfId="24" applyNumberFormat="1" applyFont="1" applyFill="1" applyBorder="1" applyAlignment="1" applyProtection="1">
      <alignment horizontal="center" vertical="center"/>
      <protection locked="0"/>
    </xf>
    <xf numFmtId="2" fontId="33" fillId="14" borderId="1" xfId="24" applyNumberFormat="1" applyFont="1" applyFill="1" applyBorder="1" applyAlignment="1" applyProtection="1">
      <alignment horizontal="center" vertical="center"/>
      <protection locked="0"/>
    </xf>
    <xf numFmtId="2" fontId="33" fillId="14" borderId="3" xfId="24" applyNumberFormat="1" applyFont="1" applyFill="1" applyBorder="1" applyAlignment="1" applyProtection="1">
      <alignment horizontal="center" vertical="center"/>
      <protection locked="0"/>
    </xf>
    <xf numFmtId="3" fontId="33" fillId="22" borderId="2" xfId="0" applyNumberFormat="1" applyFont="1" applyFill="1" applyBorder="1" applyAlignment="1" applyProtection="1">
      <alignment horizontal="center" vertical="center" wrapText="1"/>
    </xf>
    <xf numFmtId="3" fontId="33" fillId="22" borderId="1" xfId="0" applyNumberFormat="1" applyFont="1" applyFill="1" applyBorder="1" applyAlignment="1" applyProtection="1">
      <alignment horizontal="center" vertical="center" wrapText="1"/>
    </xf>
    <xf numFmtId="3" fontId="33" fillId="22" borderId="3" xfId="0" applyNumberFormat="1" applyFont="1" applyFill="1" applyBorder="1" applyAlignment="1" applyProtection="1">
      <alignment horizontal="center" vertical="center" wrapText="1"/>
    </xf>
    <xf numFmtId="3" fontId="33" fillId="22" borderId="151" xfId="0" applyNumberFormat="1" applyFont="1" applyFill="1" applyBorder="1" applyAlignment="1" applyProtection="1">
      <alignment horizontal="center" vertical="center" wrapText="1"/>
    </xf>
    <xf numFmtId="3" fontId="33" fillId="14" borderId="2" xfId="0" applyNumberFormat="1" applyFont="1" applyFill="1" applyBorder="1" applyAlignment="1" applyProtection="1">
      <alignment horizontal="center" vertical="center" wrapText="1"/>
      <protection locked="0"/>
    </xf>
    <xf numFmtId="3" fontId="33" fillId="14" borderId="1" xfId="0" applyNumberFormat="1" applyFont="1" applyFill="1" applyBorder="1" applyAlignment="1" applyProtection="1">
      <alignment horizontal="center" vertical="center" wrapText="1"/>
      <protection locked="0"/>
    </xf>
    <xf numFmtId="3" fontId="33" fillId="14" borderId="3" xfId="0" applyNumberFormat="1" applyFont="1" applyFill="1" applyBorder="1" applyAlignment="1" applyProtection="1">
      <alignment horizontal="center" vertical="center" wrapText="1"/>
      <protection locked="0"/>
    </xf>
    <xf numFmtId="0" fontId="33" fillId="24" borderId="12" xfId="0" applyFont="1" applyFill="1" applyBorder="1" applyAlignment="1" applyProtection="1">
      <alignment horizontal="left" vertical="center" wrapText="1"/>
      <protection locked="0"/>
    </xf>
    <xf numFmtId="0" fontId="33" fillId="0" borderId="30" xfId="0" applyFont="1" applyFill="1" applyBorder="1" applyAlignment="1" applyProtection="1">
      <alignment horizontal="center" vertical="center"/>
      <protection locked="0"/>
    </xf>
    <xf numFmtId="0" fontId="33" fillId="19" borderId="145" xfId="0" applyFont="1" applyFill="1" applyBorder="1" applyAlignment="1" applyProtection="1">
      <alignment horizontal="justify" vertical="center" wrapText="1"/>
      <protection locked="0"/>
    </xf>
    <xf numFmtId="0" fontId="33" fillId="19" borderId="27" xfId="0" applyFont="1" applyFill="1" applyBorder="1" applyAlignment="1" applyProtection="1">
      <alignment horizontal="justify" vertical="center" wrapText="1"/>
      <protection locked="0"/>
    </xf>
    <xf numFmtId="0" fontId="33" fillId="0" borderId="27" xfId="0" applyFont="1" applyFill="1" applyBorder="1" applyAlignment="1" applyProtection="1">
      <alignment horizontal="left" vertical="center" wrapText="1"/>
      <protection locked="0"/>
    </xf>
    <xf numFmtId="0" fontId="33" fillId="0" borderId="137" xfId="0" applyFont="1" applyFill="1" applyBorder="1" applyAlignment="1" applyProtection="1">
      <alignment horizontal="left" vertical="center" wrapText="1"/>
      <protection locked="0"/>
    </xf>
    <xf numFmtId="3" fontId="33" fillId="0" borderId="2" xfId="0" applyNumberFormat="1" applyFont="1" applyFill="1" applyBorder="1" applyAlignment="1" applyProtection="1">
      <alignment horizontal="center" vertical="center" wrapText="1"/>
      <protection locked="0"/>
    </xf>
    <xf numFmtId="3" fontId="33" fillId="0" borderId="1" xfId="0" applyNumberFormat="1" applyFont="1" applyFill="1" applyBorder="1" applyAlignment="1" applyProtection="1">
      <alignment horizontal="center" vertical="center" wrapText="1"/>
      <protection locked="0"/>
    </xf>
    <xf numFmtId="3" fontId="33" fillId="0" borderId="3" xfId="0" applyNumberFormat="1" applyFont="1" applyFill="1" applyBorder="1" applyAlignment="1" applyProtection="1">
      <alignment horizontal="center" vertical="center" wrapText="1"/>
      <protection locked="0"/>
    </xf>
    <xf numFmtId="3" fontId="33" fillId="0" borderId="30" xfId="0" applyNumberFormat="1" applyFont="1" applyFill="1" applyBorder="1" applyAlignment="1" applyProtection="1">
      <alignment horizontal="center" vertical="center" wrapText="1"/>
      <protection locked="0"/>
    </xf>
    <xf numFmtId="169" fontId="33" fillId="0" borderId="1" xfId="24" applyNumberFormat="1" applyFont="1" applyBorder="1" applyAlignment="1" applyProtection="1">
      <alignment horizontal="center"/>
      <protection locked="0"/>
    </xf>
    <xf numFmtId="3" fontId="33" fillId="0" borderId="1" xfId="0" applyNumberFormat="1" applyFont="1" applyBorder="1" applyAlignment="1" applyProtection="1">
      <alignment horizontal="center"/>
      <protection locked="0"/>
    </xf>
    <xf numFmtId="2" fontId="33" fillId="0" borderId="12" xfId="24" applyNumberFormat="1" applyFont="1" applyFill="1" applyBorder="1" applyAlignment="1" applyProtection="1">
      <alignment horizontal="center" vertical="center"/>
      <protection locked="0"/>
    </xf>
    <xf numFmtId="3" fontId="33" fillId="0" borderId="137" xfId="0" applyNumberFormat="1" applyFont="1" applyFill="1" applyBorder="1" applyAlignment="1" applyProtection="1">
      <alignment horizontal="center" vertical="center" wrapText="1"/>
      <protection locked="0"/>
    </xf>
    <xf numFmtId="0" fontId="44" fillId="18" borderId="25" xfId="0" applyFont="1" applyFill="1" applyBorder="1" applyAlignment="1" applyProtection="1">
      <alignment horizontal="center"/>
    </xf>
    <xf numFmtId="0" fontId="44" fillId="18" borderId="6" xfId="0" applyFont="1" applyFill="1" applyBorder="1" applyAlignment="1" applyProtection="1">
      <alignment horizontal="center"/>
    </xf>
    <xf numFmtId="0" fontId="44" fillId="18" borderId="7" xfId="0" applyFont="1" applyFill="1" applyBorder="1" applyAlignment="1" applyProtection="1">
      <alignment horizontal="center"/>
    </xf>
    <xf numFmtId="0" fontId="44" fillId="18" borderId="10" xfId="0" applyFont="1" applyFill="1" applyBorder="1" applyAlignment="1" applyProtection="1">
      <alignment horizontal="center" vertical="center"/>
    </xf>
    <xf numFmtId="0" fontId="44" fillId="18" borderId="26" xfId="0" applyFont="1" applyFill="1" applyBorder="1" applyAlignment="1" applyProtection="1">
      <alignment horizontal="center" vertical="center"/>
    </xf>
    <xf numFmtId="0" fontId="44" fillId="18" borderId="11" xfId="0" applyFont="1" applyFill="1" applyBorder="1" applyAlignment="1" applyProtection="1">
      <alignment horizontal="center" vertical="center"/>
    </xf>
    <xf numFmtId="0" fontId="44" fillId="18" borderId="8" xfId="0" applyFont="1" applyFill="1" applyBorder="1" applyAlignment="1" applyProtection="1">
      <alignment horizontal="center" vertical="center" wrapText="1"/>
    </xf>
    <xf numFmtId="0" fontId="44" fillId="18" borderId="0" xfId="0" applyFont="1" applyFill="1" applyBorder="1" applyAlignment="1" applyProtection="1">
      <alignment horizontal="center" vertical="center" wrapText="1"/>
    </xf>
    <xf numFmtId="0" fontId="44" fillId="18" borderId="9" xfId="0" applyFont="1" applyFill="1" applyBorder="1" applyAlignment="1" applyProtection="1">
      <alignment horizontal="center" vertical="center" wrapText="1"/>
    </xf>
    <xf numFmtId="0" fontId="44" fillId="18" borderId="8" xfId="0" applyFont="1" applyFill="1" applyBorder="1" applyAlignment="1" applyProtection="1">
      <alignment horizontal="center" vertical="center"/>
    </xf>
    <xf numFmtId="0" fontId="44" fillId="18" borderId="0" xfId="0" applyFont="1" applyFill="1" applyBorder="1" applyAlignment="1" applyProtection="1">
      <alignment horizontal="center" vertical="center"/>
    </xf>
    <xf numFmtId="0" fontId="44" fillId="18" borderId="9" xfId="0" applyFont="1" applyFill="1" applyBorder="1" applyAlignment="1" applyProtection="1">
      <alignment horizontal="center" vertical="center"/>
    </xf>
    <xf numFmtId="0" fontId="44" fillId="18" borderId="2" xfId="0" applyFont="1" applyFill="1" applyBorder="1" applyAlignment="1" applyProtection="1">
      <alignment horizontal="center" vertical="center"/>
    </xf>
    <xf numFmtId="0" fontId="44" fillId="18" borderId="1" xfId="0" applyFont="1" applyFill="1" applyBorder="1" applyAlignment="1" applyProtection="1">
      <alignment horizontal="center" vertical="center"/>
    </xf>
    <xf numFmtId="0" fontId="44" fillId="18" borderId="3" xfId="0" applyFont="1" applyFill="1" applyBorder="1" applyAlignment="1" applyProtection="1">
      <alignment horizontal="center" vertical="center"/>
    </xf>
    <xf numFmtId="0" fontId="44" fillId="18" borderId="10" xfId="0" applyFont="1" applyFill="1" applyBorder="1" applyAlignment="1" applyProtection="1">
      <alignment horizontal="center" wrapText="1"/>
    </xf>
    <xf numFmtId="0" fontId="44" fillId="18" borderId="26" xfId="0" applyFont="1" applyFill="1" applyBorder="1" applyAlignment="1" applyProtection="1">
      <alignment horizontal="center" wrapText="1"/>
    </xf>
    <xf numFmtId="0" fontId="44" fillId="18" borderId="11" xfId="0" applyFont="1" applyFill="1" applyBorder="1" applyAlignment="1" applyProtection="1">
      <alignment horizontal="center" wrapText="1"/>
    </xf>
    <xf numFmtId="0" fontId="42" fillId="0" borderId="148" xfId="0" applyFont="1" applyFill="1" applyBorder="1" applyAlignment="1" applyProtection="1">
      <alignment horizontal="center" vertical="center"/>
    </xf>
    <xf numFmtId="0" fontId="42" fillId="0" borderId="149" xfId="0" applyFont="1" applyFill="1" applyBorder="1" applyAlignment="1" applyProtection="1">
      <alignment horizontal="center" vertical="center"/>
    </xf>
    <xf numFmtId="0" fontId="42" fillId="0" borderId="150" xfId="0" applyFont="1" applyFill="1" applyBorder="1" applyAlignment="1" applyProtection="1">
      <alignment horizontal="center" vertical="center"/>
    </xf>
    <xf numFmtId="0" fontId="42" fillId="0" borderId="1" xfId="0" applyFont="1" applyFill="1" applyBorder="1" applyAlignment="1" applyProtection="1">
      <alignment horizontal="left" vertical="center" wrapText="1"/>
    </xf>
    <xf numFmtId="0" fontId="44" fillId="18" borderId="146" xfId="0" applyFont="1" applyFill="1" applyBorder="1" applyAlignment="1" applyProtection="1">
      <alignment horizontal="center" vertical="center"/>
    </xf>
    <xf numFmtId="0" fontId="44" fillId="18" borderId="6" xfId="0" applyFont="1" applyFill="1" applyBorder="1" applyAlignment="1" applyProtection="1">
      <alignment horizontal="center" vertical="center"/>
    </xf>
    <xf numFmtId="0" fontId="44" fillId="18" borderId="7" xfId="0" applyFont="1" applyFill="1" applyBorder="1" applyAlignment="1" applyProtection="1">
      <alignment horizontal="center" vertical="center"/>
    </xf>
    <xf numFmtId="0" fontId="44" fillId="18" borderId="4" xfId="0" applyFont="1" applyFill="1" applyBorder="1" applyAlignment="1" applyProtection="1">
      <alignment horizontal="center" vertical="center"/>
    </xf>
    <xf numFmtId="0" fontId="44" fillId="18" borderId="147" xfId="0" applyFont="1" applyFill="1" applyBorder="1" applyAlignment="1" applyProtection="1">
      <alignment horizontal="center" vertical="center"/>
    </xf>
    <xf numFmtId="0" fontId="44" fillId="18" borderId="25" xfId="0" applyFont="1" applyFill="1" applyBorder="1" applyAlignment="1" applyProtection="1">
      <alignment horizontal="center" vertical="center"/>
    </xf>
    <xf numFmtId="0" fontId="44" fillId="18" borderId="25" xfId="0" applyFont="1" applyFill="1" applyBorder="1" applyAlignment="1" applyProtection="1">
      <alignment horizontal="center" vertical="center" wrapText="1"/>
    </xf>
    <xf numFmtId="0" fontId="44" fillId="18" borderId="6" xfId="0" applyFont="1" applyFill="1" applyBorder="1" applyAlignment="1" applyProtection="1">
      <alignment horizontal="center" vertical="center" wrapText="1"/>
    </xf>
    <xf numFmtId="0" fontId="44" fillId="18" borderId="7" xfId="0" applyFont="1" applyFill="1" applyBorder="1" applyAlignment="1" applyProtection="1">
      <alignment horizontal="center" vertical="center" wrapText="1"/>
    </xf>
    <xf numFmtId="0" fontId="44" fillId="18" borderId="10" xfId="0" applyFont="1" applyFill="1" applyBorder="1" applyAlignment="1" applyProtection="1">
      <alignment horizontal="center" vertical="center" wrapText="1"/>
    </xf>
    <xf numFmtId="0" fontId="44" fillId="18" borderId="26" xfId="0" applyFont="1" applyFill="1" applyBorder="1" applyAlignment="1" applyProtection="1">
      <alignment horizontal="center" vertical="center" wrapText="1"/>
    </xf>
    <xf numFmtId="0" fontId="44" fillId="18" borderId="11" xfId="0" applyFont="1" applyFill="1" applyBorder="1" applyAlignment="1" applyProtection="1">
      <alignment horizontal="center" vertical="center" wrapText="1"/>
    </xf>
    <xf numFmtId="0" fontId="44" fillId="18" borderId="40" xfId="0" applyFont="1" applyFill="1" applyBorder="1" applyAlignment="1" applyProtection="1">
      <alignment horizontal="center" vertical="center" wrapText="1"/>
    </xf>
    <xf numFmtId="0" fontId="44" fillId="18" borderId="5" xfId="0" applyFont="1" applyFill="1" applyBorder="1" applyAlignment="1" applyProtection="1">
      <alignment horizontal="center" vertical="center" wrapText="1"/>
    </xf>
    <xf numFmtId="0" fontId="44" fillId="18" borderId="41" xfId="0" applyFont="1" applyFill="1" applyBorder="1" applyAlignment="1" applyProtection="1">
      <alignment horizontal="center" vertical="center" wrapText="1"/>
    </xf>
    <xf numFmtId="3" fontId="33" fillId="15" borderId="151" xfId="0" applyNumberFormat="1" applyFont="1" applyFill="1" applyBorder="1" applyAlignment="1" applyProtection="1">
      <alignment horizontal="center" vertical="center" wrapText="1"/>
    </xf>
    <xf numFmtId="3" fontId="33" fillId="0" borderId="20" xfId="0" applyNumberFormat="1" applyFont="1" applyBorder="1" applyAlignment="1">
      <alignment horizontal="center"/>
    </xf>
    <xf numFmtId="0" fontId="33" fillId="0" borderId="20" xfId="0" applyFont="1" applyBorder="1" applyAlignment="1">
      <alignment horizontal="center"/>
    </xf>
    <xf numFmtId="49" fontId="53" fillId="20" borderId="138" xfId="0" applyNumberFormat="1" applyFont="1" applyFill="1" applyBorder="1" applyAlignment="1" applyProtection="1">
      <alignment horizontal="center" vertical="center"/>
    </xf>
    <xf numFmtId="49" fontId="53" fillId="20" borderId="139" xfId="0" applyNumberFormat="1" applyFont="1" applyFill="1" applyBorder="1" applyAlignment="1" applyProtection="1">
      <alignment horizontal="center" vertical="center"/>
    </xf>
    <xf numFmtId="49" fontId="53" fillId="20" borderId="140" xfId="0" applyNumberFormat="1" applyFont="1" applyFill="1" applyBorder="1" applyAlignment="1" applyProtection="1">
      <alignment horizontal="center" vertical="center"/>
    </xf>
    <xf numFmtId="49" fontId="53" fillId="20" borderId="141" xfId="0" applyNumberFormat="1" applyFont="1" applyFill="1" applyBorder="1" applyAlignment="1" applyProtection="1">
      <alignment horizontal="center" vertical="center"/>
    </xf>
    <xf numFmtId="0" fontId="43" fillId="0" borderId="2" xfId="0" applyFont="1" applyFill="1" applyBorder="1" applyAlignment="1" applyProtection="1">
      <alignment horizontal="left" vertical="center"/>
    </xf>
    <xf numFmtId="0" fontId="43" fillId="0" borderId="1" xfId="0" applyFont="1" applyFill="1" applyBorder="1" applyAlignment="1" applyProtection="1">
      <alignment horizontal="left" vertical="center"/>
    </xf>
    <xf numFmtId="0" fontId="43" fillId="0" borderId="3" xfId="0" applyFont="1" applyFill="1" applyBorder="1" applyAlignment="1" applyProtection="1">
      <alignment horizontal="left" vertical="center"/>
    </xf>
    <xf numFmtId="0" fontId="43" fillId="0" borderId="131" xfId="0" applyFont="1" applyFill="1" applyBorder="1" applyAlignment="1" applyProtection="1">
      <alignment horizontal="center" vertical="center"/>
    </xf>
    <xf numFmtId="0" fontId="43" fillId="0" borderId="62" xfId="0" applyFont="1" applyFill="1" applyBorder="1" applyAlignment="1" applyProtection="1">
      <alignment horizontal="center" vertical="center"/>
    </xf>
    <xf numFmtId="0" fontId="43" fillId="0" borderId="132" xfId="0" applyFont="1" applyFill="1" applyBorder="1" applyAlignment="1" applyProtection="1">
      <alignment horizontal="center" vertical="center"/>
    </xf>
    <xf numFmtId="0" fontId="54" fillId="20" borderId="142" xfId="0" applyFont="1" applyFill="1" applyBorder="1" applyAlignment="1" applyProtection="1">
      <alignment horizontal="right" vertical="center" wrapText="1"/>
    </xf>
    <xf numFmtId="0" fontId="54" fillId="20" borderId="143" xfId="0" applyFont="1" applyFill="1" applyBorder="1" applyAlignment="1" applyProtection="1">
      <alignment horizontal="right" vertical="center" wrapText="1"/>
    </xf>
    <xf numFmtId="0" fontId="54" fillId="20" borderId="144" xfId="0" applyFont="1" applyFill="1" applyBorder="1" applyAlignment="1" applyProtection="1">
      <alignment horizontal="right" vertical="center" wrapText="1"/>
    </xf>
    <xf numFmtId="0" fontId="42" fillId="0" borderId="25" xfId="0" applyFont="1" applyFill="1" applyBorder="1" applyAlignment="1" applyProtection="1">
      <alignment horizontal="center" vertical="center" wrapText="1"/>
    </xf>
    <xf numFmtId="0" fontId="42" fillId="0" borderId="6" xfId="0" applyFont="1" applyFill="1" applyBorder="1" applyAlignment="1" applyProtection="1">
      <alignment horizontal="center" vertical="center"/>
    </xf>
    <xf numFmtId="0" fontId="42" fillId="0" borderId="7" xfId="0" applyFont="1" applyFill="1" applyBorder="1" applyAlignment="1" applyProtection="1">
      <alignment horizontal="center" vertical="center"/>
    </xf>
    <xf numFmtId="49" fontId="30" fillId="20" borderId="110" xfId="0" applyNumberFormat="1" applyFont="1" applyFill="1" applyBorder="1" applyAlignment="1" applyProtection="1">
      <alignment horizontal="center" vertical="center"/>
    </xf>
    <xf numFmtId="49" fontId="30" fillId="20" borderId="106" xfId="0" applyNumberFormat="1" applyFont="1" applyFill="1" applyBorder="1" applyAlignment="1" applyProtection="1">
      <alignment horizontal="center" vertical="center"/>
    </xf>
    <xf numFmtId="49" fontId="30" fillId="20" borderId="105" xfId="0" applyNumberFormat="1" applyFont="1" applyFill="1" applyBorder="1" applyAlignment="1" applyProtection="1">
      <alignment horizontal="center" vertical="center"/>
    </xf>
    <xf numFmtId="0" fontId="30" fillId="20" borderId="64" xfId="0" applyFont="1" applyFill="1" applyBorder="1" applyAlignment="1" applyProtection="1">
      <alignment horizontal="left" vertical="center" wrapText="1"/>
    </xf>
    <xf numFmtId="0" fontId="30" fillId="20" borderId="88" xfId="0" applyFont="1" applyFill="1" applyBorder="1" applyAlignment="1" applyProtection="1">
      <alignment horizontal="left" vertical="center" wrapText="1"/>
    </xf>
    <xf numFmtId="0" fontId="30" fillId="20" borderId="84" xfId="0" applyFont="1" applyFill="1" applyBorder="1" applyAlignment="1" applyProtection="1">
      <alignment horizontal="left" vertical="center" wrapText="1"/>
    </xf>
    <xf numFmtId="0" fontId="37" fillId="15" borderId="64" xfId="0" applyFont="1" applyFill="1" applyBorder="1" applyAlignment="1" applyProtection="1">
      <alignment horizontal="left" vertical="center" wrapText="1"/>
    </xf>
    <xf numFmtId="0" fontId="37" fillId="15" borderId="88" xfId="0" applyFont="1" applyFill="1" applyBorder="1" applyAlignment="1" applyProtection="1">
      <alignment horizontal="left" vertical="center" wrapText="1"/>
    </xf>
    <xf numFmtId="0" fontId="37" fillId="15" borderId="84" xfId="0" applyFont="1" applyFill="1" applyBorder="1" applyAlignment="1" applyProtection="1">
      <alignment horizontal="left" vertical="center" wrapText="1"/>
    </xf>
    <xf numFmtId="0" fontId="43" fillId="0" borderId="25" xfId="0" applyFont="1" applyBorder="1" applyAlignment="1">
      <alignment horizontal="center" vertical="center"/>
    </xf>
    <xf numFmtId="0" fontId="43" fillId="0" borderId="6" xfId="0" applyFont="1" applyBorder="1" applyAlignment="1">
      <alignment horizontal="center" vertical="center"/>
    </xf>
    <xf numFmtId="0" fontId="43" fillId="0" borderId="7" xfId="0" applyFont="1" applyBorder="1" applyAlignment="1">
      <alignment horizontal="center" vertical="center"/>
    </xf>
    <xf numFmtId="164" fontId="40" fillId="0" borderId="25" xfId="0" applyNumberFormat="1" applyFont="1" applyFill="1" applyBorder="1" applyAlignment="1">
      <alignment horizontal="center" vertical="center"/>
    </xf>
    <xf numFmtId="164" fontId="40" fillId="0" borderId="7" xfId="0" applyNumberFormat="1" applyFont="1" applyFill="1" applyBorder="1" applyAlignment="1">
      <alignment horizontal="center" vertical="center"/>
    </xf>
    <xf numFmtId="0" fontId="31" fillId="15" borderId="28" xfId="0" applyFont="1" applyFill="1" applyBorder="1" applyAlignment="1">
      <alignment horizontal="center" vertical="center"/>
    </xf>
    <xf numFmtId="0" fontId="31" fillId="15" borderId="42" xfId="0" applyFont="1" applyFill="1" applyBorder="1" applyAlignment="1">
      <alignment horizontal="center" vertical="center"/>
    </xf>
    <xf numFmtId="0" fontId="31" fillId="0" borderId="28" xfId="0" applyFont="1" applyBorder="1" applyAlignment="1">
      <alignment horizontal="center" vertical="center"/>
    </xf>
    <xf numFmtId="0" fontId="31" fillId="0" borderId="42" xfId="0" applyFont="1" applyBorder="1" applyAlignment="1">
      <alignment horizontal="center" vertical="center"/>
    </xf>
    <xf numFmtId="0" fontId="43" fillId="0" borderId="0" xfId="0" applyFont="1" applyAlignment="1">
      <alignment horizontal="center" vertical="center"/>
    </xf>
    <xf numFmtId="0" fontId="59" fillId="20" borderId="43" xfId="0" applyFont="1" applyFill="1" applyBorder="1" applyAlignment="1">
      <alignment horizontal="center" vertical="center" wrapText="1"/>
    </xf>
    <xf numFmtId="0" fontId="31" fillId="0" borderId="24" xfId="0" applyFont="1" applyBorder="1" applyAlignment="1">
      <alignment horizontal="center" vertical="center"/>
    </xf>
    <xf numFmtId="0" fontId="0" fillId="0" borderId="29" xfId="0" applyBorder="1" applyAlignment="1">
      <alignment horizontal="justify" vertical="center" wrapText="1"/>
    </xf>
    <xf numFmtId="0" fontId="0" fillId="0" borderId="14" xfId="0" applyBorder="1" applyAlignment="1">
      <alignment horizontal="justify" vertical="center" wrapText="1"/>
    </xf>
    <xf numFmtId="0" fontId="0" fillId="0" borderId="44" xfId="0" applyBorder="1" applyAlignment="1">
      <alignment horizontal="justify" vertical="center" wrapText="1"/>
    </xf>
    <xf numFmtId="0" fontId="31" fillId="15" borderId="28" xfId="0" applyFont="1" applyFill="1" applyBorder="1" applyAlignment="1">
      <alignment horizontal="center" vertical="center" wrapText="1"/>
    </xf>
    <xf numFmtId="0" fontId="31" fillId="15" borderId="24" xfId="0" applyFont="1" applyFill="1" applyBorder="1" applyAlignment="1">
      <alignment horizontal="center" vertical="center" wrapText="1"/>
    </xf>
    <xf numFmtId="0" fontId="31" fillId="15" borderId="42" xfId="0" applyFont="1" applyFill="1" applyBorder="1" applyAlignment="1">
      <alignment horizontal="center" vertical="center" wrapText="1"/>
    </xf>
    <xf numFmtId="0" fontId="31" fillId="0" borderId="28"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42" xfId="0" applyFont="1" applyBorder="1" applyAlignment="1">
      <alignment horizontal="center" vertical="center" wrapText="1"/>
    </xf>
  </cellXfs>
  <cellStyles count="31">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illares" xfId="23" builtinId="3"/>
    <cellStyle name="Moneda" xfId="24" builtinId="4"/>
    <cellStyle name="Normal" xfId="0" builtinId="0"/>
    <cellStyle name="Normal 2" xfId="25"/>
    <cellStyle name="Normal 3" xfId="26"/>
    <cellStyle name="Normal 4" xfId="27"/>
    <cellStyle name="Porcentaje" xfId="28" builtinId="5"/>
    <cellStyle name="Porcentual 2" xfId="29"/>
    <cellStyle name="Título de hoja" xfId="30"/>
  </cellStyles>
  <dxfs count="272">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patternType="none">
          <fgColor indexed="64"/>
          <bgColor indexed="65"/>
        </patternFill>
      </fill>
      <alignment horizontal="justify" vertical="center"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center" textRotation="0" wrapText="1" relativeIndent="0" justifyLastLine="0" shrinkToFit="0" readingOrder="0"/>
      <border diagonalUp="0" diagonalDown="0">
        <left/>
        <right style="thin">
          <color indexed="64"/>
        </right>
        <top/>
        <bottom/>
      </border>
    </dxf>
    <dxf>
      <font>
        <b val="0"/>
        <i val="0"/>
        <strike val="0"/>
        <condense val="0"/>
        <extend val="0"/>
        <outline val="0"/>
        <shadow val="0"/>
        <u val="none"/>
        <vertAlign val="baseline"/>
        <sz val="12"/>
        <color theme="1"/>
        <name val="Calibri"/>
        <scheme val="minor"/>
      </font>
      <numFmt numFmtId="164" formatCode="000"/>
      <fill>
        <patternFill patternType="none">
          <fgColor indexed="64"/>
          <bgColor indexed="65"/>
        </patternFill>
      </fill>
      <alignment horizontal="center" vertical="center" textRotation="0" wrapText="0" relativeIndent="0" justifyLastLine="0" shrinkToFit="0" readingOrder="0"/>
      <border diagonalUp="0" diagonalDown="0">
        <left style="thin">
          <color indexed="64"/>
        </left>
        <right/>
        <top/>
        <bottom/>
      </border>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0"/>
        <name val="Calibri"/>
        <scheme val="minor"/>
      </font>
      <fill>
        <patternFill patternType="solid">
          <fgColor indexed="64"/>
          <bgColor rgb="FF00A79D"/>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0-B4BD-4C7A-94D7-F55A22D85AC2}"/>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B4BD-4C7A-94D7-F55A22D85AC2}"/>
              </c:ext>
            </c:extLst>
          </c:dPt>
          <c:val>
            <c:numRef>
              <c:f>'S.H-INGRESOS'!$C$67:$C$69</c:f>
              <c:numCache>
                <c:formatCode>#,##0</c:formatCode>
                <c:ptCount val="3"/>
                <c:pt idx="0">
                  <c:v>5816642.5899999999</c:v>
                </c:pt>
                <c:pt idx="1">
                  <c:v>22328767</c:v>
                </c:pt>
                <c:pt idx="2">
                  <c:v>3500000</c:v>
                </c:pt>
              </c:numCache>
            </c:numRef>
          </c:val>
          <c:extLst xmlns:c16r2="http://schemas.microsoft.com/office/drawing/2015/06/chart">
            <c:ext xmlns:c16="http://schemas.microsoft.com/office/drawing/2014/chart" uri="{C3380CC4-5D6E-409C-BE32-E72D297353CC}">
              <c16:uniqueId val="{00000002-B4BD-4C7A-94D7-F55A22D85AC2}"/>
            </c:ext>
          </c:extLst>
        </c:ser>
        <c:dLbls>
          <c:showLegendKey val="0"/>
          <c:showVal val="0"/>
          <c:showCatName val="0"/>
          <c:showSerName val="0"/>
          <c:showPercent val="0"/>
          <c:showBubbleSize val="0"/>
        </c:dLbls>
        <c:gapWidth val="18"/>
        <c:overlap val="90"/>
        <c:axId val="116498432"/>
        <c:axId val="116499968"/>
      </c:barChart>
      <c:catAx>
        <c:axId val="116498432"/>
        <c:scaling>
          <c:orientation val="minMax"/>
        </c:scaling>
        <c:delete val="0"/>
        <c:axPos val="b"/>
        <c:numFmt formatCode="ge\ne\r\a\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116499968"/>
        <c:crosses val="autoZero"/>
        <c:auto val="1"/>
        <c:lblAlgn val="ctr"/>
        <c:lblOffset val="100"/>
        <c:noMultiLvlLbl val="0"/>
      </c:catAx>
      <c:valAx>
        <c:axId val="116499968"/>
        <c:scaling>
          <c:orientation val="minMax"/>
        </c:scaling>
        <c:delete val="1"/>
        <c:axPos val="l"/>
        <c:majorGridlines/>
        <c:numFmt formatCode="#,##0" sourceLinked="1"/>
        <c:majorTickMark val="out"/>
        <c:minorTickMark val="none"/>
        <c:tickLblPos val="nextTo"/>
        <c:crossAx val="116498432"/>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2-0B64-4C63-9CB5-56A1D5AD3A9E}"/>
              </c:ext>
            </c:extLst>
          </c:dPt>
          <c:dPt>
            <c:idx val="4"/>
            <c:invertIfNegative val="0"/>
            <c:bubble3D val="0"/>
            <c:spPr>
              <a:solidFill>
                <a:srgbClr val="7030A0"/>
              </a:solidFill>
            </c:spPr>
            <c:extLst xmlns:c16r2="http://schemas.microsoft.com/office/drawing/2015/06/chart">
              <c:ext xmlns:c16="http://schemas.microsoft.com/office/drawing/2014/chart" uri="{C3380CC4-5D6E-409C-BE32-E72D297353CC}">
                <c16:uniqueId val="{00000003-0B64-4C63-9CB5-56A1D5AD3A9E}"/>
              </c:ext>
            </c:extLst>
          </c:dPt>
          <c:cat>
            <c:numRef>
              <c:f>'S.H-INGRESOS'!$A$73:$A$78</c:f>
              <c:numCache>
                <c:formatCode>General</c:formatCode>
                <c:ptCount val="6"/>
                <c:pt idx="0">
                  <c:v>100</c:v>
                </c:pt>
                <c:pt idx="1">
                  <c:v>200</c:v>
                </c:pt>
                <c:pt idx="2">
                  <c:v>400</c:v>
                </c:pt>
                <c:pt idx="3">
                  <c:v>500</c:v>
                </c:pt>
                <c:pt idx="4">
                  <c:v>600</c:v>
                </c:pt>
                <c:pt idx="5">
                  <c:v>700</c:v>
                </c:pt>
              </c:numCache>
            </c:numRef>
          </c:cat>
          <c:val>
            <c:numRef>
              <c:f>'S.H-INGRESOS'!$C$73:$C$78</c:f>
              <c:numCache>
                <c:formatCode>_(* #,##0_);_(* \(#,##0\);_(* "-"_);_(@_)</c:formatCode>
                <c:ptCount val="6"/>
                <c:pt idx="0">
                  <c:v>5816642.5899999999</c:v>
                </c:pt>
                <c:pt idx="1">
                  <c:v>3500000</c:v>
                </c:pt>
                <c:pt idx="2">
                  <c:v>0</c:v>
                </c:pt>
                <c:pt idx="3">
                  <c:v>22260767</c:v>
                </c:pt>
                <c:pt idx="4">
                  <c:v>68000</c:v>
                </c:pt>
                <c:pt idx="5">
                  <c:v>0</c:v>
                </c:pt>
              </c:numCache>
            </c:numRef>
          </c:val>
          <c:extLst xmlns:c16r2="http://schemas.microsoft.com/office/drawing/2015/06/chart">
            <c:ext xmlns:c16="http://schemas.microsoft.com/office/drawing/2014/chart" uri="{C3380CC4-5D6E-409C-BE32-E72D297353CC}">
              <c16:uniqueId val="{00000004-0B64-4C63-9CB5-56A1D5AD3A9E}"/>
            </c:ext>
          </c:extLst>
        </c:ser>
        <c:dLbls>
          <c:showLegendKey val="0"/>
          <c:showVal val="0"/>
          <c:showCatName val="0"/>
          <c:showSerName val="0"/>
          <c:showPercent val="0"/>
          <c:showBubbleSize val="0"/>
        </c:dLbls>
        <c:gapWidth val="23"/>
        <c:shape val="cylinder"/>
        <c:axId val="31012352"/>
        <c:axId val="31013888"/>
        <c:axId val="0"/>
      </c:bar3DChart>
      <c:catAx>
        <c:axId val="31012352"/>
        <c:scaling>
          <c:orientation val="minMax"/>
        </c:scaling>
        <c:delete val="0"/>
        <c:axPos val="l"/>
        <c:majorGridlines/>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31013888"/>
        <c:crosses val="autoZero"/>
        <c:auto val="1"/>
        <c:lblAlgn val="ctr"/>
        <c:lblOffset val="100"/>
        <c:noMultiLvlLbl val="0"/>
      </c:catAx>
      <c:valAx>
        <c:axId val="31013888"/>
        <c:scaling>
          <c:orientation val="minMax"/>
        </c:scaling>
        <c:delete val="1"/>
        <c:axPos val="b"/>
        <c:majorGridlines/>
        <c:numFmt formatCode="_(* #,##0_);_(* \(#,##0\);_(* &quot;-&quot;_);_(@_)" sourceLinked="1"/>
        <c:majorTickMark val="out"/>
        <c:minorTickMark val="none"/>
        <c:tickLblPos val="nextTo"/>
        <c:crossAx val="31012352"/>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0-BEA8-410B-8371-2DF84F48F4A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BEA8-410B-8371-2DF84F48F4AE}"/>
              </c:ext>
            </c:extLst>
          </c:dPt>
          <c:val>
            <c:numRef>
              <c:f>'S.H. EGRESOS'!$C$79:$C$83</c:f>
              <c:numCache>
                <c:formatCode>#,##0</c:formatCode>
                <c:ptCount val="5"/>
                <c:pt idx="0">
                  <c:v>24366902.199999999</c:v>
                </c:pt>
                <c:pt idx="1">
                  <c:v>4769997</c:v>
                </c:pt>
                <c:pt idx="2">
                  <c:v>1158798.96</c:v>
                </c:pt>
                <c:pt idx="3">
                  <c:v>0</c:v>
                </c:pt>
                <c:pt idx="4">
                  <c:v>0</c:v>
                </c:pt>
              </c:numCache>
            </c:numRef>
          </c:val>
          <c:extLst xmlns:c16r2="http://schemas.microsoft.com/office/drawing/2015/06/chart">
            <c:ext xmlns:c16="http://schemas.microsoft.com/office/drawing/2014/chart" uri="{C3380CC4-5D6E-409C-BE32-E72D297353CC}">
              <c16:uniqueId val="{00000002-BEA8-410B-8371-2DF84F48F4AE}"/>
            </c:ext>
          </c:extLst>
        </c:ser>
        <c:dLbls>
          <c:showLegendKey val="0"/>
          <c:showVal val="0"/>
          <c:showCatName val="0"/>
          <c:showSerName val="0"/>
          <c:showPercent val="0"/>
          <c:showBubbleSize val="0"/>
        </c:dLbls>
        <c:gapWidth val="18"/>
        <c:overlap val="90"/>
        <c:axId val="31098368"/>
        <c:axId val="31099904"/>
      </c:barChart>
      <c:catAx>
        <c:axId val="31098368"/>
        <c:scaling>
          <c:orientation val="minMax"/>
        </c:scaling>
        <c:delete val="0"/>
        <c:axPos val="b"/>
        <c:numFmt formatCode="ge\ne\r\a\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31099904"/>
        <c:crosses val="autoZero"/>
        <c:auto val="1"/>
        <c:lblAlgn val="ctr"/>
        <c:lblOffset val="100"/>
        <c:noMultiLvlLbl val="0"/>
      </c:catAx>
      <c:valAx>
        <c:axId val="31099904"/>
        <c:scaling>
          <c:orientation val="minMax"/>
        </c:scaling>
        <c:delete val="1"/>
        <c:axPos val="l"/>
        <c:majorGridlines/>
        <c:numFmt formatCode="#,##0" sourceLinked="1"/>
        <c:majorTickMark val="out"/>
        <c:minorTickMark val="none"/>
        <c:tickLblPos val="nextTo"/>
        <c:crossAx val="31098368"/>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0"/>
      <c:hPercent val="140"/>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0-5BBA-4B1B-8328-33E644E5108F}"/>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5BBA-4B1B-8328-33E644E5108F}"/>
              </c:ext>
            </c:extLst>
          </c:dPt>
          <c:dPt>
            <c:idx val="3"/>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2-5BBA-4B1B-8328-33E644E5108F}"/>
              </c:ext>
            </c:extLst>
          </c:dPt>
          <c:dPt>
            <c:idx val="4"/>
            <c:invertIfNegative val="0"/>
            <c:bubble3D val="0"/>
            <c:spPr>
              <a:solidFill>
                <a:srgbClr val="7030A0"/>
              </a:solidFill>
            </c:spPr>
            <c:extLst xmlns:c16r2="http://schemas.microsoft.com/office/drawing/2015/06/chart">
              <c:ext xmlns:c16="http://schemas.microsoft.com/office/drawing/2014/chart" uri="{C3380CC4-5D6E-409C-BE32-E72D297353CC}">
                <c16:uniqueId val="{00000003-5BBA-4B1B-8328-33E644E5108F}"/>
              </c:ext>
            </c:extLst>
          </c:dPt>
          <c:cat>
            <c:numRef>
              <c:f>'S.H. EGRESOS'!$A$88:$A$92</c:f>
              <c:numCache>
                <c:formatCode>General</c:formatCode>
                <c:ptCount val="5"/>
                <c:pt idx="0">
                  <c:v>100</c:v>
                </c:pt>
                <c:pt idx="1">
                  <c:v>200</c:v>
                </c:pt>
                <c:pt idx="2">
                  <c:v>400</c:v>
                </c:pt>
                <c:pt idx="3">
                  <c:v>500</c:v>
                </c:pt>
                <c:pt idx="4">
                  <c:v>600</c:v>
                </c:pt>
              </c:numCache>
            </c:numRef>
          </c:cat>
          <c:val>
            <c:numRef>
              <c:f>'S.H. EGRESOS'!$C$88:$C$92</c:f>
              <c:numCache>
                <c:formatCode>_(* #,##0_);_(* \(#,##0\);_(* "-"_);_(@_)</c:formatCode>
                <c:ptCount val="5"/>
                <c:pt idx="0">
                  <c:v>5816549.4500000002</c:v>
                </c:pt>
                <c:pt idx="1">
                  <c:v>0</c:v>
                </c:pt>
                <c:pt idx="2">
                  <c:v>5816649</c:v>
                </c:pt>
                <c:pt idx="3">
                  <c:v>25760860.91</c:v>
                </c:pt>
                <c:pt idx="4">
                  <c:v>0</c:v>
                </c:pt>
              </c:numCache>
            </c:numRef>
          </c:val>
          <c:extLst xmlns:c16r2="http://schemas.microsoft.com/office/drawing/2015/06/chart">
            <c:ext xmlns:c16="http://schemas.microsoft.com/office/drawing/2014/chart" uri="{C3380CC4-5D6E-409C-BE32-E72D297353CC}">
              <c16:uniqueId val="{00000004-5BBA-4B1B-8328-33E644E5108F}"/>
            </c:ext>
          </c:extLst>
        </c:ser>
        <c:dLbls>
          <c:showLegendKey val="0"/>
          <c:showVal val="0"/>
          <c:showCatName val="0"/>
          <c:showSerName val="0"/>
          <c:showPercent val="0"/>
          <c:showBubbleSize val="0"/>
        </c:dLbls>
        <c:gapWidth val="23"/>
        <c:shape val="cylinder"/>
        <c:axId val="31127808"/>
        <c:axId val="31195136"/>
        <c:axId val="0"/>
      </c:bar3DChart>
      <c:catAx>
        <c:axId val="31127808"/>
        <c:scaling>
          <c:orientation val="minMax"/>
        </c:scaling>
        <c:delete val="0"/>
        <c:axPos val="l"/>
        <c:majorGridlines/>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31195136"/>
        <c:crosses val="autoZero"/>
        <c:auto val="1"/>
        <c:lblAlgn val="ctr"/>
        <c:lblOffset val="100"/>
        <c:noMultiLvlLbl val="0"/>
      </c:catAx>
      <c:valAx>
        <c:axId val="31195136"/>
        <c:scaling>
          <c:orientation val="minMax"/>
        </c:scaling>
        <c:delete val="1"/>
        <c:axPos val="b"/>
        <c:majorGridlines/>
        <c:numFmt formatCode="_(* #,##0_);_(* \(#,##0\);_(* &quot;-&quot;_);_(@_)" sourceLinked="1"/>
        <c:majorTickMark val="out"/>
        <c:minorTickMark val="none"/>
        <c:tickLblPos val="nextTo"/>
        <c:crossAx val="31127808"/>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38100</xdr:colOff>
      <xdr:row>65</xdr:row>
      <xdr:rowOff>0</xdr:rowOff>
    </xdr:from>
    <xdr:to>
      <xdr:col>6</xdr:col>
      <xdr:colOff>857250</xdr:colOff>
      <xdr:row>70</xdr:row>
      <xdr:rowOff>0</xdr:rowOff>
    </xdr:to>
    <xdr:graphicFrame macro="">
      <xdr:nvGraphicFramePr>
        <xdr:cNvPr id="9109"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71</xdr:row>
      <xdr:rowOff>0</xdr:rowOff>
    </xdr:from>
    <xdr:to>
      <xdr:col>6</xdr:col>
      <xdr:colOff>857250</xdr:colOff>
      <xdr:row>79</xdr:row>
      <xdr:rowOff>0</xdr:rowOff>
    </xdr:to>
    <xdr:graphicFrame macro="">
      <xdr:nvGraphicFramePr>
        <xdr:cNvPr id="9110"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77</xdr:row>
      <xdr:rowOff>0</xdr:rowOff>
    </xdr:from>
    <xdr:to>
      <xdr:col>6</xdr:col>
      <xdr:colOff>1704975</xdr:colOff>
      <xdr:row>84</xdr:row>
      <xdr:rowOff>0</xdr:rowOff>
    </xdr:to>
    <xdr:graphicFrame macro="">
      <xdr:nvGraphicFramePr>
        <xdr:cNvPr id="10111"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85</xdr:row>
      <xdr:rowOff>85725</xdr:rowOff>
    </xdr:from>
    <xdr:to>
      <xdr:col>6</xdr:col>
      <xdr:colOff>1676400</xdr:colOff>
      <xdr:row>94</xdr:row>
      <xdr:rowOff>9525</xdr:rowOff>
    </xdr:to>
    <xdr:graphicFrame macro="">
      <xdr:nvGraphicFramePr>
        <xdr:cNvPr id="1011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75141</xdr:rowOff>
    </xdr:to>
    <xdr:pic>
      <xdr:nvPicPr>
        <xdr:cNvPr id="2"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619500" y="247650"/>
          <a:ext cx="0" cy="351366"/>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216024</xdr:colOff>
      <xdr:row>64</xdr:row>
      <xdr:rowOff>55612</xdr:rowOff>
    </xdr:from>
    <xdr:to>
      <xdr:col>11</xdr:col>
      <xdr:colOff>732928</xdr:colOff>
      <xdr:row>68</xdr:row>
      <xdr:rowOff>5345</xdr:rowOff>
    </xdr:to>
    <xdr:sp macro="" textlink="">
      <xdr:nvSpPr>
        <xdr:cNvPr id="10" name="7 CuadroTexto"/>
        <xdr:cNvSpPr txBox="1"/>
      </xdr:nvSpPr>
      <xdr:spPr>
        <a:xfrm>
          <a:off x="216024" y="12057112"/>
          <a:ext cx="8136904"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ESUPUESTO%20TUXCUECA%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PMD"/>
      <sheetName val="Compromisos PMD"/>
      <sheetName val="INDICADORES "/>
      <sheetName val="PROGRAMACIÓN"/>
      <sheetName val="ANEXO I-A  S.H-INGRESOS "/>
      <sheetName val="ANEXO I-B  ESTIM.ING BASE MENS"/>
      <sheetName val="ANEXO II-A S.H. EGRESOS"/>
      <sheetName val="ANEXO II-B PRES. EGR BASE MEN"/>
      <sheetName val="ANEXO II-C PPTO. EGRESOS F.F. "/>
      <sheetName val="CLASIFIC.ADMINISTRATIVA"/>
      <sheetName val="CLASIFIC.FUNCIONAL-SUB-FUNC."/>
      <sheetName val="ANEXO III PLANTILLA "/>
      <sheetName val=" CAT. FUNCION, SUB FUNCION"/>
      <sheetName val="CAT FF"/>
    </sheetNames>
    <sheetDataSet>
      <sheetData sheetId="0">
        <row r="3">
          <cell r="B3" t="str">
            <v>Entidad Pública:   Municipio de Tuxcueca, Jalisco</v>
          </cell>
        </row>
      </sheetData>
      <sheetData sheetId="1"/>
      <sheetData sheetId="2"/>
      <sheetData sheetId="3"/>
      <sheetData sheetId="4"/>
      <sheetData sheetId="5"/>
      <sheetData sheetId="6"/>
      <sheetData sheetId="7">
        <row r="6">
          <cell r="C6">
            <v>11844552</v>
          </cell>
        </row>
        <row r="11">
          <cell r="C11">
            <v>672000</v>
          </cell>
        </row>
        <row r="16">
          <cell r="C16">
            <v>1602675</v>
          </cell>
        </row>
        <row r="25">
          <cell r="C25">
            <v>0</v>
          </cell>
        </row>
        <row r="30">
          <cell r="C30">
            <v>0</v>
          </cell>
        </row>
        <row r="37">
          <cell r="C37">
            <v>0</v>
          </cell>
        </row>
        <row r="39">
          <cell r="C39">
            <v>0</v>
          </cell>
        </row>
        <row r="43">
          <cell r="C43">
            <v>298999</v>
          </cell>
        </row>
        <row r="52">
          <cell r="C52">
            <v>59000</v>
          </cell>
        </row>
        <row r="56">
          <cell r="C56">
            <v>0</v>
          </cell>
        </row>
        <row r="66">
          <cell r="C66">
            <v>4000</v>
          </cell>
        </row>
        <row r="76">
          <cell r="C76">
            <v>82840</v>
          </cell>
        </row>
        <row r="84">
          <cell r="C84">
            <v>861000</v>
          </cell>
        </row>
        <row r="87">
          <cell r="C87">
            <v>15000</v>
          </cell>
        </row>
        <row r="93">
          <cell r="C93">
            <v>80000</v>
          </cell>
        </row>
        <row r="97">
          <cell r="C97">
            <v>199000</v>
          </cell>
        </row>
        <row r="108">
          <cell r="C108">
            <v>2094000</v>
          </cell>
        </row>
        <row r="118">
          <cell r="C118">
            <v>95000</v>
          </cell>
        </row>
        <row r="128">
          <cell r="C128">
            <v>45000</v>
          </cell>
        </row>
        <row r="138">
          <cell r="C138">
            <v>106000</v>
          </cell>
        </row>
        <row r="148">
          <cell r="C148">
            <v>416000</v>
          </cell>
        </row>
        <row r="158">
          <cell r="C158">
            <v>54000</v>
          </cell>
        </row>
        <row r="166">
          <cell r="C166">
            <v>140886</v>
          </cell>
        </row>
        <row r="176">
          <cell r="C176">
            <v>77000</v>
          </cell>
        </row>
        <row r="182">
          <cell r="C182">
            <v>0</v>
          </cell>
        </row>
        <row r="193">
          <cell r="C193">
            <v>0</v>
          </cell>
        </row>
        <row r="203">
          <cell r="C203">
            <v>1020000</v>
          </cell>
        </row>
        <row r="209">
          <cell r="C209">
            <v>0</v>
          </cell>
        </row>
        <row r="219">
          <cell r="C219">
            <v>1594981</v>
          </cell>
        </row>
        <row r="228">
          <cell r="C228">
            <v>231408</v>
          </cell>
        </row>
        <row r="232">
          <cell r="C232">
            <v>0</v>
          </cell>
        </row>
        <row r="239">
          <cell r="C239">
            <v>0</v>
          </cell>
        </row>
        <row r="241">
          <cell r="C241">
            <v>0</v>
          </cell>
        </row>
        <row r="247">
          <cell r="C247">
            <v>0</v>
          </cell>
        </row>
        <row r="311">
          <cell r="C311">
            <v>5058134</v>
          </cell>
        </row>
        <row r="320">
          <cell r="C320">
            <v>0</v>
          </cell>
        </row>
        <row r="329">
          <cell r="C329">
            <v>2000000</v>
          </cell>
        </row>
        <row r="399">
          <cell r="C399">
            <v>787728</v>
          </cell>
        </row>
        <row r="408">
          <cell r="C408">
            <v>696000</v>
          </cell>
        </row>
        <row r="417">
          <cell r="C417">
            <v>0</v>
          </cell>
        </row>
        <row r="420">
          <cell r="C420">
            <v>0</v>
          </cell>
        </row>
        <row r="423">
          <cell r="C423">
            <v>0</v>
          </cell>
        </row>
        <row r="428">
          <cell r="C428">
            <v>1427206</v>
          </cell>
        </row>
      </sheetData>
      <sheetData sheetId="8"/>
      <sheetData sheetId="9"/>
      <sheetData sheetId="10"/>
      <sheetData sheetId="11"/>
      <sheetData sheetId="12"/>
      <sheetData sheetId="13"/>
    </sheetDataSet>
  </externalBook>
</externalLink>
</file>

<file path=xl/tables/table1.xml><?xml version="1.0" encoding="utf-8"?>
<table xmlns="http://schemas.openxmlformats.org/spreadsheetml/2006/main" id="67" name="Tabla4468" displayName="Tabla4468" ref="A2:IV37" totalsRowShown="0" headerRowDxfId="257" dataDxfId="256">
  <tableColumns count="256">
    <tableColumn id="4" name="FF" dataDxfId="255"/>
    <tableColumn id="2" name="Descripción" dataDxfId="254"/>
    <tableColumn id="3" name="Definición" dataDxfId="253"/>
    <tableColumn id="1" name="Columna1" dataDxfId="252"/>
    <tableColumn id="5" name="Columna2" dataDxfId="251"/>
    <tableColumn id="6" name="Columna3" dataDxfId="250"/>
    <tableColumn id="7" name="Columna4" dataDxfId="249"/>
    <tableColumn id="8" name="Columna5" dataDxfId="248"/>
    <tableColumn id="9" name="Columna6" dataDxfId="247"/>
    <tableColumn id="10" name="Columna7" dataDxfId="246"/>
    <tableColumn id="11" name="Columna8" dataDxfId="245"/>
    <tableColumn id="12" name="Columna9" dataDxfId="244"/>
    <tableColumn id="13" name="Columna10" dataDxfId="243"/>
    <tableColumn id="14" name="Columna11" dataDxfId="242"/>
    <tableColumn id="15" name="Columna12" dataDxfId="241"/>
    <tableColumn id="16" name="Columna13" dataDxfId="240"/>
    <tableColumn id="17" name="Columna14" dataDxfId="239"/>
    <tableColumn id="18" name="Columna15" dataDxfId="238"/>
    <tableColumn id="19" name="Columna16" dataDxfId="237"/>
    <tableColumn id="20" name="Columna17" dataDxfId="236"/>
    <tableColumn id="21" name="Columna18" dataDxfId="235"/>
    <tableColumn id="22" name="Columna19" dataDxfId="234"/>
    <tableColumn id="23" name="Columna20" dataDxfId="233"/>
    <tableColumn id="24" name="Columna21" dataDxfId="232"/>
    <tableColumn id="25" name="Columna22" dataDxfId="231"/>
    <tableColumn id="26" name="Columna23" dataDxfId="230"/>
    <tableColumn id="27" name="Columna24" dataDxfId="229"/>
    <tableColumn id="28" name="Columna25" dataDxfId="228"/>
    <tableColumn id="29" name="Columna26" dataDxfId="227"/>
    <tableColumn id="30" name="Columna27" dataDxfId="226"/>
    <tableColumn id="31" name="Columna28" dataDxfId="225"/>
    <tableColumn id="32" name="Columna29" dataDxfId="224"/>
    <tableColumn id="33" name="Columna30" dataDxfId="223"/>
    <tableColumn id="34" name="Columna31" dataDxfId="222"/>
    <tableColumn id="35" name="Columna32" dataDxfId="221"/>
    <tableColumn id="36" name="Columna33" dataDxfId="220"/>
    <tableColumn id="37" name="Columna34" dataDxfId="219"/>
    <tableColumn id="38" name="Columna35" dataDxfId="218"/>
    <tableColumn id="39" name="Columna36" dataDxfId="217"/>
    <tableColumn id="40" name="Columna37" dataDxfId="216"/>
    <tableColumn id="41" name="Columna38" dataDxfId="215"/>
    <tableColumn id="42" name="Columna39" dataDxfId="214"/>
    <tableColumn id="43" name="Columna40" dataDxfId="213"/>
    <tableColumn id="44" name="Columna41" dataDxfId="212"/>
    <tableColumn id="45" name="Columna42" dataDxfId="211"/>
    <tableColumn id="46" name="Columna43" dataDxfId="210"/>
    <tableColumn id="47" name="Columna44" dataDxfId="209"/>
    <tableColumn id="48" name="Columna45" dataDxfId="208"/>
    <tableColumn id="49" name="Columna46" dataDxfId="207"/>
    <tableColumn id="50" name="Columna47" dataDxfId="206"/>
    <tableColumn id="51" name="Columna48" dataDxfId="205"/>
    <tableColumn id="52" name="Columna49" dataDxfId="204"/>
    <tableColumn id="53" name="Columna50" dataDxfId="203"/>
    <tableColumn id="54" name="Columna51" dataDxfId="202"/>
    <tableColumn id="55" name="Columna52" dataDxfId="201"/>
    <tableColumn id="56" name="Columna53" dataDxfId="200"/>
    <tableColumn id="57" name="Columna54" dataDxfId="199"/>
    <tableColumn id="58" name="Columna55" dataDxfId="198"/>
    <tableColumn id="59" name="Columna56" dataDxfId="197"/>
    <tableColumn id="60" name="Columna57" dataDxfId="196"/>
    <tableColumn id="61" name="Columna58" dataDxfId="195"/>
    <tableColumn id="62" name="Columna59" dataDxfId="194"/>
    <tableColumn id="63" name="Columna60" dataDxfId="193"/>
    <tableColumn id="64" name="Columna61" dataDxfId="192"/>
    <tableColumn id="65" name="Columna62" dataDxfId="191"/>
    <tableColumn id="66" name="Columna63" dataDxfId="190"/>
    <tableColumn id="67" name="Columna64" dataDxfId="189"/>
    <tableColumn id="68" name="Columna65" dataDxfId="188"/>
    <tableColumn id="69" name="Columna66" dataDxfId="187"/>
    <tableColumn id="70" name="Columna67" dataDxfId="186"/>
    <tableColumn id="71" name="Columna68" dataDxfId="185"/>
    <tableColumn id="72" name="Columna69" dataDxfId="184"/>
    <tableColumn id="73" name="Columna70" dataDxfId="183"/>
    <tableColumn id="74" name="Columna71" dataDxfId="182"/>
    <tableColumn id="75" name="Columna72" dataDxfId="181"/>
    <tableColumn id="76" name="Columna73" dataDxfId="180"/>
    <tableColumn id="77" name="Columna74" dataDxfId="179"/>
    <tableColumn id="78" name="Columna75" dataDxfId="178"/>
    <tableColumn id="79" name="Columna76" dataDxfId="177"/>
    <tableColumn id="80" name="Columna77" dataDxfId="176"/>
    <tableColumn id="81" name="Columna78" dataDxfId="175"/>
    <tableColumn id="82" name="Columna79" dataDxfId="174"/>
    <tableColumn id="83" name="Columna80" dataDxfId="173"/>
    <tableColumn id="84" name="Columna81" dataDxfId="172"/>
    <tableColumn id="85" name="Columna82" dataDxfId="171"/>
    <tableColumn id="86" name="Columna83" dataDxfId="170"/>
    <tableColumn id="87" name="Columna84" dataDxfId="169"/>
    <tableColumn id="88" name="Columna85" dataDxfId="168"/>
    <tableColumn id="89" name="Columna86" dataDxfId="167"/>
    <tableColumn id="90" name="Columna87" dataDxfId="166"/>
    <tableColumn id="91" name="Columna88" dataDxfId="165"/>
    <tableColumn id="92" name="Columna89" dataDxfId="164"/>
    <tableColumn id="93" name="Columna90" dataDxfId="163"/>
    <tableColumn id="94" name="Columna91" dataDxfId="162"/>
    <tableColumn id="95" name="Columna92" dataDxfId="161"/>
    <tableColumn id="96" name="Columna93" dataDxfId="160"/>
    <tableColumn id="97" name="Columna94" dataDxfId="159"/>
    <tableColumn id="98" name="Columna95" dataDxfId="158"/>
    <tableColumn id="99" name="Columna96" dataDxfId="157"/>
    <tableColumn id="100" name="Columna97" dataDxfId="156"/>
    <tableColumn id="101" name="Columna98" dataDxfId="155"/>
    <tableColumn id="102" name="Columna99" dataDxfId="154"/>
    <tableColumn id="103" name="Columna100" dataDxfId="153"/>
    <tableColumn id="104" name="Columna101" dataDxfId="152"/>
    <tableColumn id="105" name="Columna102" dataDxfId="151"/>
    <tableColumn id="106" name="Columna103" dataDxfId="150"/>
    <tableColumn id="107" name="Columna104" dataDxfId="149"/>
    <tableColumn id="108" name="Columna105" dataDxfId="148"/>
    <tableColumn id="109" name="Columna106" dataDxfId="147"/>
    <tableColumn id="110" name="Columna107" dataDxfId="146"/>
    <tableColumn id="111" name="Columna108" dataDxfId="145"/>
    <tableColumn id="112" name="Columna109" dataDxfId="144"/>
    <tableColumn id="113" name="Columna110" dataDxfId="143"/>
    <tableColumn id="114" name="Columna111" dataDxfId="142"/>
    <tableColumn id="115" name="Columna112" dataDxfId="141"/>
    <tableColumn id="116" name="Columna113" dataDxfId="140"/>
    <tableColumn id="117" name="Columna114" dataDxfId="139"/>
    <tableColumn id="118" name="Columna115" dataDxfId="138"/>
    <tableColumn id="119" name="Columna116" dataDxfId="137"/>
    <tableColumn id="120" name="Columna117" dataDxfId="136"/>
    <tableColumn id="121" name="Columna118" dataDxfId="135"/>
    <tableColumn id="122" name="Columna119" dataDxfId="134"/>
    <tableColumn id="123" name="Columna120" dataDxfId="133"/>
    <tableColumn id="124" name="Columna121" dataDxfId="132"/>
    <tableColumn id="125" name="Columna122" dataDxfId="131"/>
    <tableColumn id="126" name="Columna123" dataDxfId="130"/>
    <tableColumn id="127" name="Columna124" dataDxfId="129"/>
    <tableColumn id="128" name="Columna125" dataDxfId="128"/>
    <tableColumn id="129" name="Columna126" dataDxfId="127"/>
    <tableColumn id="130" name="Columna127" dataDxfId="126"/>
    <tableColumn id="131" name="Columna128" dataDxfId="125"/>
    <tableColumn id="132" name="Columna129" dataDxfId="124"/>
    <tableColumn id="133" name="Columna130" dataDxfId="123"/>
    <tableColumn id="134" name="Columna131" dataDxfId="122"/>
    <tableColumn id="135" name="Columna132" dataDxfId="121"/>
    <tableColumn id="136" name="Columna133" dataDxfId="120"/>
    <tableColumn id="137" name="Columna134" dataDxfId="119"/>
    <tableColumn id="138" name="Columna135" dataDxfId="118"/>
    <tableColumn id="139" name="Columna136" dataDxfId="117"/>
    <tableColumn id="140" name="Columna137" dataDxfId="116"/>
    <tableColumn id="141" name="Columna138" dataDxfId="115"/>
    <tableColumn id="142" name="Columna139" dataDxfId="114"/>
    <tableColumn id="143" name="Columna140" dataDxfId="113"/>
    <tableColumn id="144" name="Columna141" dataDxfId="112"/>
    <tableColumn id="145" name="Columna142" dataDxfId="111"/>
    <tableColumn id="146" name="Columna143" dataDxfId="110"/>
    <tableColumn id="147" name="Columna144" dataDxfId="109"/>
    <tableColumn id="148" name="Columna145" dataDxfId="108"/>
    <tableColumn id="149" name="Columna146" dataDxfId="107"/>
    <tableColumn id="150" name="Columna147" dataDxfId="106"/>
    <tableColumn id="151" name="Columna148" dataDxfId="105"/>
    <tableColumn id="152" name="Columna149" dataDxfId="104"/>
    <tableColumn id="153" name="Columna150" dataDxfId="103"/>
    <tableColumn id="154" name="Columna151" dataDxfId="102"/>
    <tableColumn id="155" name="Columna152" dataDxfId="101"/>
    <tableColumn id="156" name="Columna153" dataDxfId="100"/>
    <tableColumn id="157" name="Columna154" dataDxfId="99"/>
    <tableColumn id="158" name="Columna155" dataDxfId="98"/>
    <tableColumn id="159" name="Columna156" dataDxfId="97"/>
    <tableColumn id="160" name="Columna157" dataDxfId="96"/>
    <tableColumn id="161" name="Columna158" dataDxfId="95"/>
    <tableColumn id="162" name="Columna159" dataDxfId="94"/>
    <tableColumn id="163" name="Columna160" dataDxfId="93"/>
    <tableColumn id="164" name="Columna161" dataDxfId="92"/>
    <tableColumn id="165" name="Columna162" dataDxfId="91"/>
    <tableColumn id="166" name="Columna163" dataDxfId="90"/>
    <tableColumn id="167" name="Columna164" dataDxfId="89"/>
    <tableColumn id="168" name="Columna165" dataDxfId="88"/>
    <tableColumn id="169" name="Columna166" dataDxfId="87"/>
    <tableColumn id="170" name="Columna167" dataDxfId="86"/>
    <tableColumn id="171" name="Columna168" dataDxfId="85"/>
    <tableColumn id="172" name="Columna169" dataDxfId="84"/>
    <tableColumn id="173" name="Columna170" dataDxfId="83"/>
    <tableColumn id="174" name="Columna171" dataDxfId="82"/>
    <tableColumn id="175" name="Columna172" dataDxfId="81"/>
    <tableColumn id="176" name="Columna173" dataDxfId="80"/>
    <tableColumn id="177" name="Columna174" dataDxfId="79"/>
    <tableColumn id="178" name="Columna175" dataDxfId="78"/>
    <tableColumn id="179" name="Columna176" dataDxfId="77"/>
    <tableColumn id="180" name="Columna177" dataDxfId="76"/>
    <tableColumn id="181" name="Columna178" dataDxfId="75"/>
    <tableColumn id="182" name="Columna179" dataDxfId="74"/>
    <tableColumn id="183" name="Columna180" dataDxfId="73"/>
    <tableColumn id="184" name="Columna181" dataDxfId="72"/>
    <tableColumn id="185" name="Columna182" dataDxfId="71"/>
    <tableColumn id="186" name="Columna183" dataDxfId="70"/>
    <tableColumn id="187" name="Columna184" dataDxfId="69"/>
    <tableColumn id="188" name="Columna185" dataDxfId="68"/>
    <tableColumn id="189" name="Columna186" dataDxfId="67"/>
    <tableColumn id="190" name="Columna187" dataDxfId="66"/>
    <tableColumn id="191" name="Columna188" dataDxfId="65"/>
    <tableColumn id="192" name="Columna189" dataDxfId="64"/>
    <tableColumn id="193" name="Columna190" dataDxfId="63"/>
    <tableColumn id="194" name="Columna191" dataDxfId="62"/>
    <tableColumn id="195" name="Columna192" dataDxfId="61"/>
    <tableColumn id="196" name="Columna193" dataDxfId="60"/>
    <tableColumn id="197" name="Columna194" dataDxfId="59"/>
    <tableColumn id="198" name="Columna195" dataDxfId="58"/>
    <tableColumn id="199" name="Columna196" dataDxfId="57"/>
    <tableColumn id="200" name="Columna197" dataDxfId="56"/>
    <tableColumn id="201" name="Columna198" dataDxfId="55"/>
    <tableColumn id="202" name="Columna199" dataDxfId="54"/>
    <tableColumn id="203" name="Columna200" dataDxfId="53"/>
    <tableColumn id="204" name="Columna201" dataDxfId="52"/>
    <tableColumn id="205" name="Columna202" dataDxfId="51"/>
    <tableColumn id="206" name="Columna203" dataDxfId="50"/>
    <tableColumn id="207" name="Columna204" dataDxfId="49"/>
    <tableColumn id="208" name="Columna205" dataDxfId="48"/>
    <tableColumn id="209" name="Columna206" dataDxfId="47"/>
    <tableColumn id="210" name="Columna207" dataDxfId="46"/>
    <tableColumn id="211" name="Columna208" dataDxfId="45"/>
    <tableColumn id="212" name="Columna209" dataDxfId="44"/>
    <tableColumn id="213" name="Columna210" dataDxfId="43"/>
    <tableColumn id="214" name="Columna211" dataDxfId="42"/>
    <tableColumn id="215" name="Columna212" dataDxfId="41"/>
    <tableColumn id="216" name="Columna213" dataDxfId="40"/>
    <tableColumn id="217" name="Columna214" dataDxfId="39"/>
    <tableColumn id="218" name="Columna215" dataDxfId="38"/>
    <tableColumn id="219" name="Columna216" dataDxfId="37"/>
    <tableColumn id="220" name="Columna217" dataDxfId="36"/>
    <tableColumn id="221" name="Columna218" dataDxfId="35"/>
    <tableColumn id="222" name="Columna219" dataDxfId="34"/>
    <tableColumn id="223" name="Columna220" dataDxfId="33"/>
    <tableColumn id="224" name="Columna221" dataDxfId="32"/>
    <tableColumn id="225" name="Columna222" dataDxfId="31"/>
    <tableColumn id="226" name="Columna223" dataDxfId="30"/>
    <tableColumn id="227" name="Columna224" dataDxfId="29"/>
    <tableColumn id="228" name="Columna225" dataDxfId="28"/>
    <tableColumn id="229" name="Columna226" dataDxfId="27"/>
    <tableColumn id="230" name="Columna227" dataDxfId="26"/>
    <tableColumn id="231" name="Columna228" dataDxfId="25"/>
    <tableColumn id="232" name="Columna229" dataDxfId="24"/>
    <tableColumn id="233" name="Columna230" dataDxfId="23"/>
    <tableColumn id="234" name="Columna231" dataDxfId="22"/>
    <tableColumn id="235" name="Columna232" dataDxfId="21"/>
    <tableColumn id="236" name="Columna233" dataDxfId="20"/>
    <tableColumn id="237" name="Columna234" dataDxfId="19"/>
    <tableColumn id="238" name="Columna235" dataDxfId="18"/>
    <tableColumn id="239" name="Columna236" dataDxfId="17"/>
    <tableColumn id="240" name="Columna237" dataDxfId="16"/>
    <tableColumn id="241" name="Columna238" dataDxfId="15"/>
    <tableColumn id="242" name="Columna239" dataDxfId="14"/>
    <tableColumn id="243" name="Columna240" dataDxfId="13"/>
    <tableColumn id="244" name="Columna241" dataDxfId="12"/>
    <tableColumn id="245" name="Columna242" dataDxfId="11"/>
    <tableColumn id="246" name="Columna243" dataDxfId="10"/>
    <tableColumn id="247" name="Columna244" dataDxfId="9"/>
    <tableColumn id="248" name="Columna245" dataDxfId="8"/>
    <tableColumn id="249" name="Columna246" dataDxfId="7"/>
    <tableColumn id="250" name="Columna247" dataDxfId="6"/>
    <tableColumn id="251" name="Columna248" dataDxfId="5"/>
    <tableColumn id="252" name="Columna249" dataDxfId="4"/>
    <tableColumn id="253" name="Columna250" dataDxfId="3"/>
    <tableColumn id="254" name="Columna251" dataDxfId="2"/>
    <tableColumn id="255" name="Columna252" dataDxfId="1"/>
    <tableColumn id="256" name="Columna253" dataDxfId="0"/>
  </tableColumns>
  <tableStyleInfo name="TableStyleLight1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1.vml"/><Relationship Id="rId1" Type="http://schemas.openxmlformats.org/officeDocument/2006/relationships/printerSettings" Target="../printerSettings/printerSettings17.bin"/><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A15517"/>
  </sheetPr>
  <dimension ref="A1:B14"/>
  <sheetViews>
    <sheetView showGridLines="0" showRuler="0" zoomScale="90" zoomScaleNormal="90" workbookViewId="0">
      <selection activeCell="B7" sqref="B7"/>
    </sheetView>
  </sheetViews>
  <sheetFormatPr baseColWidth="10" defaultRowHeight="15" x14ac:dyDescent="0.25"/>
  <cols>
    <col min="1" max="1" width="7.28515625" customWidth="1"/>
    <col min="2" max="2" width="110.85546875" customWidth="1"/>
  </cols>
  <sheetData>
    <row r="1" spans="1:2" ht="23.25" customHeight="1" thickTop="1" x14ac:dyDescent="0.25">
      <c r="A1" s="536" t="s">
        <v>2044</v>
      </c>
      <c r="B1" s="537"/>
    </row>
    <row r="2" spans="1:2" ht="18" customHeight="1" x14ac:dyDescent="0.25">
      <c r="A2" s="538"/>
      <c r="B2" s="539"/>
    </row>
    <row r="3" spans="1:2" ht="21" customHeight="1" x14ac:dyDescent="0.25">
      <c r="A3" s="517"/>
      <c r="B3" s="518" t="s">
        <v>2037</v>
      </c>
    </row>
    <row r="4" spans="1:2" ht="21" x14ac:dyDescent="0.25">
      <c r="A4" s="517" t="s">
        <v>0</v>
      </c>
      <c r="B4" s="519" t="s">
        <v>5</v>
      </c>
    </row>
    <row r="5" spans="1:2" ht="33" customHeight="1" x14ac:dyDescent="0.25">
      <c r="A5" s="520">
        <v>1</v>
      </c>
      <c r="B5" s="521" t="s">
        <v>2038</v>
      </c>
    </row>
    <row r="6" spans="1:2" ht="33" customHeight="1" x14ac:dyDescent="0.25">
      <c r="A6" s="520">
        <v>2</v>
      </c>
      <c r="B6" s="522" t="s">
        <v>2039</v>
      </c>
    </row>
    <row r="7" spans="1:2" ht="33" customHeight="1" x14ac:dyDescent="0.25">
      <c r="A7" s="520">
        <v>3</v>
      </c>
      <c r="B7" s="521" t="s">
        <v>2040</v>
      </c>
    </row>
    <row r="8" spans="1:2" ht="33" customHeight="1" x14ac:dyDescent="0.25">
      <c r="A8" s="520">
        <v>4</v>
      </c>
      <c r="B8" s="521" t="s">
        <v>2041</v>
      </c>
    </row>
    <row r="9" spans="1:2" ht="33" customHeight="1" x14ac:dyDescent="0.25">
      <c r="A9" s="520">
        <v>5</v>
      </c>
      <c r="B9" s="521" t="s">
        <v>2042</v>
      </c>
    </row>
    <row r="10" spans="1:2" ht="33" customHeight="1" x14ac:dyDescent="0.25">
      <c r="A10" s="520">
        <v>6</v>
      </c>
      <c r="B10" s="523" t="s">
        <v>2043</v>
      </c>
    </row>
    <row r="11" spans="1:2" ht="33" customHeight="1" x14ac:dyDescent="0.25">
      <c r="A11" s="520">
        <v>7</v>
      </c>
      <c r="B11" s="523"/>
    </row>
    <row r="12" spans="1:2" ht="33" customHeight="1" x14ac:dyDescent="0.25">
      <c r="A12" s="520">
        <v>8</v>
      </c>
      <c r="B12" s="523"/>
    </row>
    <row r="13" spans="1:2" ht="33" customHeight="1" x14ac:dyDescent="0.25">
      <c r="A13" s="520">
        <v>9</v>
      </c>
      <c r="B13" s="523"/>
    </row>
    <row r="14" spans="1:2" ht="33" customHeight="1" x14ac:dyDescent="0.25">
      <c r="A14" s="520">
        <v>10</v>
      </c>
      <c r="B14" s="523"/>
    </row>
  </sheetData>
  <mergeCells count="1">
    <mergeCell ref="A1:B2"/>
  </mergeCells>
  <printOptions horizontalCentered="1"/>
  <pageMargins left="0.70866141732283472" right="0.70866141732283472" top="0.74803149606299213" bottom="0.74803149606299213" header="0.31496062992125984" footer="0.31496062992125984"/>
  <pageSetup orientation="landscape" r:id="rId1"/>
  <headerFooter>
    <oddHeader xml:space="preserve">&amp;C
</oddHeader>
    <oddFooter>&amp;L&amp;"-,Cursiva"&amp;10Ejercicio Fiscal 2018&amp;R&amp;10Página &amp;P de &amp;N</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A11" sqref="A11"/>
    </sheetView>
  </sheetViews>
  <sheetFormatPr baseColWidth="10" defaultRowHeight="15" x14ac:dyDescent="0.25"/>
  <cols>
    <col min="1" max="1" width="71.5703125" customWidth="1"/>
    <col min="2" max="4" width="19.42578125" customWidth="1"/>
  </cols>
  <sheetData>
    <row r="1" spans="1:4" ht="83.25" customHeight="1" x14ac:dyDescent="0.25">
      <c r="A1" s="763" t="s">
        <v>1858</v>
      </c>
      <c r="B1" s="764"/>
      <c r="C1" s="764"/>
      <c r="D1" s="765"/>
    </row>
    <row r="2" spans="1:4" ht="21.75" customHeight="1" x14ac:dyDescent="0.25">
      <c r="A2" s="766" t="str">
        <f>'Objetivos PMD'!$B$3</f>
        <v>Entidad Pública:   Municipio de Tuxcueca, Jalisco</v>
      </c>
      <c r="B2" s="767"/>
      <c r="C2" s="767"/>
      <c r="D2" s="768"/>
    </row>
    <row r="3" spans="1:4" ht="17.25" customHeight="1" x14ac:dyDescent="0.25">
      <c r="A3" s="774" t="s">
        <v>1774</v>
      </c>
      <c r="B3" s="773" t="s">
        <v>1775</v>
      </c>
      <c r="C3" s="773"/>
      <c r="D3" s="773"/>
    </row>
    <row r="4" spans="1:4" ht="31.5" x14ac:dyDescent="0.25">
      <c r="A4" s="775"/>
      <c r="B4" s="474" t="s">
        <v>1776</v>
      </c>
      <c r="C4" s="474" t="s">
        <v>1777</v>
      </c>
      <c r="D4" s="475" t="s">
        <v>1778</v>
      </c>
    </row>
    <row r="5" spans="1:4" s="1" customFormat="1" ht="5.25" customHeight="1" x14ac:dyDescent="0.25">
      <c r="A5" s="500"/>
      <c r="B5" s="478"/>
      <c r="C5" s="478"/>
      <c r="D5" s="479"/>
    </row>
    <row r="6" spans="1:4" x14ac:dyDescent="0.25">
      <c r="A6" s="482" t="s">
        <v>1779</v>
      </c>
      <c r="B6" s="483">
        <f>SUM(B7:B14)</f>
        <v>0</v>
      </c>
      <c r="C6" s="483">
        <f>SUM(C7:C14)</f>
        <v>0</v>
      </c>
      <c r="D6" s="483">
        <f>SUM(D7:D14)</f>
        <v>0</v>
      </c>
    </row>
    <row r="7" spans="1:4" x14ac:dyDescent="0.25">
      <c r="A7" s="488" t="s">
        <v>1859</v>
      </c>
      <c r="B7" s="501"/>
      <c r="C7" s="501"/>
      <c r="D7" s="501"/>
    </row>
    <row r="8" spans="1:4" x14ac:dyDescent="0.25">
      <c r="A8" s="488" t="s">
        <v>1860</v>
      </c>
      <c r="B8" s="501"/>
      <c r="C8" s="501"/>
      <c r="D8" s="501"/>
    </row>
    <row r="9" spans="1:4" x14ac:dyDescent="0.25">
      <c r="A9" s="488" t="s">
        <v>1861</v>
      </c>
      <c r="B9" s="501"/>
      <c r="C9" s="501"/>
      <c r="D9" s="501"/>
    </row>
    <row r="10" spans="1:4" x14ac:dyDescent="0.25">
      <c r="A10" s="488" t="s">
        <v>1862</v>
      </c>
      <c r="B10" s="501"/>
      <c r="C10" s="501"/>
      <c r="D10" s="501"/>
    </row>
    <row r="11" spans="1:4" x14ac:dyDescent="0.25">
      <c r="A11" s="488" t="s">
        <v>1863</v>
      </c>
      <c r="B11" s="501"/>
      <c r="C11" s="501"/>
      <c r="D11" s="501"/>
    </row>
    <row r="12" spans="1:4" x14ac:dyDescent="0.25">
      <c r="A12" s="488" t="s">
        <v>1864</v>
      </c>
      <c r="B12" s="501"/>
      <c r="C12" s="501"/>
      <c r="D12" s="501"/>
    </row>
    <row r="13" spans="1:4" x14ac:dyDescent="0.25">
      <c r="A13" s="488" t="s">
        <v>1865</v>
      </c>
      <c r="B13" s="501"/>
      <c r="C13" s="501"/>
      <c r="D13" s="501"/>
    </row>
    <row r="14" spans="1:4" x14ac:dyDescent="0.25">
      <c r="A14" s="488" t="s">
        <v>1866</v>
      </c>
      <c r="B14" s="501"/>
      <c r="C14" s="501"/>
      <c r="D14" s="501"/>
    </row>
    <row r="15" spans="1:4" x14ac:dyDescent="0.25">
      <c r="A15" s="497"/>
      <c r="B15" s="501"/>
      <c r="C15" s="501"/>
      <c r="D15" s="501"/>
    </row>
    <row r="16" spans="1:4" x14ac:dyDescent="0.25">
      <c r="A16" s="482" t="s">
        <v>1867</v>
      </c>
      <c r="B16" s="502">
        <f>SUM(B17:B24)</f>
        <v>0</v>
      </c>
      <c r="C16" s="502">
        <f>SUM(C17:C24)</f>
        <v>0</v>
      </c>
      <c r="D16" s="502">
        <f>SUM(D17:D24)</f>
        <v>0</v>
      </c>
    </row>
    <row r="17" spans="1:4" x14ac:dyDescent="0.25">
      <c r="A17" s="488" t="s">
        <v>1859</v>
      </c>
      <c r="B17" s="501"/>
      <c r="C17" s="501"/>
      <c r="D17" s="501"/>
    </row>
    <row r="18" spans="1:4" x14ac:dyDescent="0.25">
      <c r="A18" s="488" t="s">
        <v>1860</v>
      </c>
      <c r="B18" s="501"/>
      <c r="C18" s="501"/>
      <c r="D18" s="501"/>
    </row>
    <row r="19" spans="1:4" x14ac:dyDescent="0.25">
      <c r="A19" s="488" t="s">
        <v>1861</v>
      </c>
      <c r="B19" s="501"/>
      <c r="C19" s="501"/>
      <c r="D19" s="501"/>
    </row>
    <row r="20" spans="1:4" x14ac:dyDescent="0.25">
      <c r="A20" s="488" t="s">
        <v>1862</v>
      </c>
      <c r="B20" s="501"/>
      <c r="C20" s="501"/>
      <c r="D20" s="501"/>
    </row>
    <row r="21" spans="1:4" x14ac:dyDescent="0.25">
      <c r="A21" s="488" t="s">
        <v>1863</v>
      </c>
      <c r="B21" s="501"/>
      <c r="C21" s="501"/>
      <c r="D21" s="501"/>
    </row>
    <row r="22" spans="1:4" x14ac:dyDescent="0.25">
      <c r="A22" s="488" t="s">
        <v>1864</v>
      </c>
      <c r="B22" s="501"/>
      <c r="C22" s="501"/>
      <c r="D22" s="501"/>
    </row>
    <row r="23" spans="1:4" x14ac:dyDescent="0.25">
      <c r="A23" s="488" t="s">
        <v>1865</v>
      </c>
      <c r="B23" s="501"/>
      <c r="C23" s="501"/>
      <c r="D23" s="501"/>
    </row>
    <row r="24" spans="1:4" x14ac:dyDescent="0.25">
      <c r="A24" s="488" t="s">
        <v>1866</v>
      </c>
      <c r="B24" s="501"/>
      <c r="C24" s="501"/>
      <c r="D24" s="501"/>
    </row>
    <row r="25" spans="1:4" x14ac:dyDescent="0.25">
      <c r="A25" s="497"/>
      <c r="B25" s="501"/>
      <c r="C25" s="501"/>
      <c r="D25" s="501"/>
    </row>
    <row r="26" spans="1:4" ht="19.5" customHeight="1" x14ac:dyDescent="0.25">
      <c r="A26" s="482" t="s">
        <v>1868</v>
      </c>
      <c r="B26" s="502">
        <f>B6+B16</f>
        <v>0</v>
      </c>
      <c r="C26" s="502">
        <f>C6+C16</f>
        <v>0</v>
      </c>
      <c r="D26" s="502">
        <f>D6+D16</f>
        <v>0</v>
      </c>
    </row>
    <row r="28" spans="1:4" x14ac:dyDescent="0.25">
      <c r="A28" t="s">
        <v>1857</v>
      </c>
    </row>
  </sheetData>
  <mergeCells count="4">
    <mergeCell ref="A1:D1"/>
    <mergeCell ref="A2:D2"/>
    <mergeCell ref="A3:A4"/>
    <mergeCell ref="B3:D3"/>
  </mergeCells>
  <printOptions horizontalCentered="1"/>
  <pageMargins left="0.47244094488188981" right="0.35433070866141736" top="0.43307086614173229" bottom="0.59055118110236227" header="0.31496062992125984" footer="0.23622047244094491"/>
  <pageSetup scale="70" orientation="portrait" r:id="rId1"/>
  <headerFooter>
    <oddFooter>&amp;LEjercicio Fiscal 2018&amp;RPágina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topLeftCell="A16" workbookViewId="0">
      <selection activeCell="C39" sqref="C39"/>
    </sheetView>
  </sheetViews>
  <sheetFormatPr baseColWidth="10" defaultRowHeight="15" x14ac:dyDescent="0.25"/>
  <cols>
    <col min="1" max="1" width="7.85546875" customWidth="1"/>
    <col min="2" max="2" width="88" customWidth="1"/>
    <col min="3" max="5" width="18.140625" customWidth="1"/>
  </cols>
  <sheetData>
    <row r="1" spans="1:5" ht="92.25" customHeight="1" x14ac:dyDescent="0.25">
      <c r="A1" s="763" t="s">
        <v>1869</v>
      </c>
      <c r="B1" s="764"/>
      <c r="C1" s="764"/>
      <c r="D1" s="764"/>
      <c r="E1" s="765"/>
    </row>
    <row r="2" spans="1:5" ht="19.5" customHeight="1" x14ac:dyDescent="0.25">
      <c r="A2" s="766" t="str">
        <f>'Objetivos PMD'!$B$3</f>
        <v>Entidad Pública:   Municipio de Tuxcueca, Jalisco</v>
      </c>
      <c r="B2" s="767"/>
      <c r="C2" s="767"/>
      <c r="D2" s="767"/>
      <c r="E2" s="768"/>
    </row>
    <row r="3" spans="1:5" ht="15.75" customHeight="1" x14ac:dyDescent="0.25">
      <c r="A3" s="769" t="s">
        <v>1774</v>
      </c>
      <c r="B3" s="770"/>
      <c r="C3" s="773" t="s">
        <v>1775</v>
      </c>
      <c r="D3" s="773"/>
      <c r="E3" s="773"/>
    </row>
    <row r="4" spans="1:5" ht="31.5" x14ac:dyDescent="0.25">
      <c r="A4" s="771"/>
      <c r="B4" s="772"/>
      <c r="C4" s="474" t="s">
        <v>1776</v>
      </c>
      <c r="D4" s="474" t="s">
        <v>1777</v>
      </c>
      <c r="E4" s="475" t="s">
        <v>1778</v>
      </c>
    </row>
    <row r="5" spans="1:5" s="1" customFormat="1" ht="5.25" customHeight="1" x14ac:dyDescent="0.25">
      <c r="A5" s="476"/>
      <c r="B5" s="477"/>
      <c r="C5" s="478"/>
      <c r="D5" s="478"/>
      <c r="E5" s="479"/>
    </row>
    <row r="6" spans="1:5" ht="18.75" customHeight="1" x14ac:dyDescent="0.25">
      <c r="A6" s="503"/>
      <c r="B6" s="482" t="s">
        <v>1870</v>
      </c>
      <c r="C6" s="504">
        <f>C7+C16+C24+C34</f>
        <v>0</v>
      </c>
      <c r="D6" s="504">
        <f>D7+D16+D24+D34</f>
        <v>0</v>
      </c>
      <c r="E6" s="504">
        <f>E7+E16+E24+E34</f>
        <v>0</v>
      </c>
    </row>
    <row r="7" spans="1:5" x14ac:dyDescent="0.25">
      <c r="A7" s="505">
        <v>1</v>
      </c>
      <c r="B7" s="506" t="s">
        <v>1871</v>
      </c>
      <c r="C7" s="507">
        <f>SUM(C8:C15)</f>
        <v>0</v>
      </c>
      <c r="D7" s="507">
        <f>SUM(D8:D15)</f>
        <v>0</v>
      </c>
      <c r="E7" s="507">
        <f>SUM(E8:E15)</f>
        <v>0</v>
      </c>
    </row>
    <row r="8" spans="1:5" ht="16.5" customHeight="1" x14ac:dyDescent="0.25">
      <c r="A8" s="488">
        <v>1.1000000000000001</v>
      </c>
      <c r="B8" s="488" t="s">
        <v>1872</v>
      </c>
      <c r="C8" s="501"/>
      <c r="D8" s="501"/>
      <c r="E8" s="501"/>
    </row>
    <row r="9" spans="1:5" ht="16.5" customHeight="1" x14ac:dyDescent="0.25">
      <c r="A9" s="488">
        <v>1.2</v>
      </c>
      <c r="B9" s="488" t="s">
        <v>1873</v>
      </c>
      <c r="C9" s="501"/>
      <c r="D9" s="501"/>
      <c r="E9" s="501"/>
    </row>
    <row r="10" spans="1:5" ht="16.5" customHeight="1" x14ac:dyDescent="0.25">
      <c r="A10" s="488">
        <v>1.3</v>
      </c>
      <c r="B10" s="488" t="s">
        <v>1874</v>
      </c>
      <c r="C10" s="501"/>
      <c r="D10" s="501"/>
      <c r="E10" s="501"/>
    </row>
    <row r="11" spans="1:5" ht="16.5" customHeight="1" x14ac:dyDescent="0.25">
      <c r="A11" s="488">
        <v>1.4</v>
      </c>
      <c r="B11" s="488" t="s">
        <v>1875</v>
      </c>
      <c r="C11" s="501"/>
      <c r="D11" s="501"/>
      <c r="E11" s="501"/>
    </row>
    <row r="12" spans="1:5" ht="16.5" customHeight="1" x14ac:dyDescent="0.25">
      <c r="A12" s="488">
        <v>1.5</v>
      </c>
      <c r="B12" s="488" t="s">
        <v>1876</v>
      </c>
      <c r="C12" s="501"/>
      <c r="D12" s="501"/>
      <c r="E12" s="501"/>
    </row>
    <row r="13" spans="1:5" ht="16.5" customHeight="1" x14ac:dyDescent="0.25">
      <c r="A13" s="488">
        <v>1.6</v>
      </c>
      <c r="B13" s="488" t="s">
        <v>1877</v>
      </c>
      <c r="C13" s="501"/>
      <c r="D13" s="501"/>
      <c r="E13" s="501"/>
    </row>
    <row r="14" spans="1:5" ht="16.5" customHeight="1" x14ac:dyDescent="0.25">
      <c r="A14" s="488">
        <v>1.7</v>
      </c>
      <c r="B14" s="488" t="s">
        <v>1878</v>
      </c>
      <c r="C14" s="501"/>
      <c r="D14" s="501"/>
      <c r="E14" s="501"/>
    </row>
    <row r="15" spans="1:5" ht="16.5" customHeight="1" x14ac:dyDescent="0.25">
      <c r="A15" s="488">
        <v>1.8</v>
      </c>
      <c r="B15" s="488" t="s">
        <v>1805</v>
      </c>
      <c r="C15" s="501"/>
      <c r="D15" s="501"/>
      <c r="E15" s="501"/>
    </row>
    <row r="16" spans="1:5" x14ac:dyDescent="0.25">
      <c r="A16" s="505">
        <v>2</v>
      </c>
      <c r="B16" s="506" t="s">
        <v>1879</v>
      </c>
      <c r="C16" s="507">
        <f>SUM(C17:C23)</f>
        <v>0</v>
      </c>
      <c r="D16" s="507">
        <f>SUM(D17:D23)</f>
        <v>0</v>
      </c>
      <c r="E16" s="507">
        <f>SUM(E17:E23)</f>
        <v>0</v>
      </c>
    </row>
    <row r="17" spans="1:5" ht="17.25" customHeight="1" x14ac:dyDescent="0.25">
      <c r="A17" s="488">
        <v>2.1</v>
      </c>
      <c r="B17" s="488" t="s">
        <v>1880</v>
      </c>
      <c r="C17" s="501"/>
      <c r="D17" s="501"/>
      <c r="E17" s="501"/>
    </row>
    <row r="18" spans="1:5" ht="17.25" customHeight="1" x14ac:dyDescent="0.25">
      <c r="A18" s="488">
        <v>2.2000000000000002</v>
      </c>
      <c r="B18" s="488" t="s">
        <v>1881</v>
      </c>
      <c r="C18" s="501"/>
      <c r="D18" s="501"/>
      <c r="E18" s="501"/>
    </row>
    <row r="19" spans="1:5" ht="17.25" customHeight="1" x14ac:dyDescent="0.25">
      <c r="A19" s="488">
        <v>2.2999999999999998</v>
      </c>
      <c r="B19" s="488" t="s">
        <v>1882</v>
      </c>
      <c r="C19" s="501"/>
      <c r="D19" s="501"/>
      <c r="E19" s="501"/>
    </row>
    <row r="20" spans="1:5" ht="17.25" customHeight="1" x14ac:dyDescent="0.25">
      <c r="A20" s="488">
        <v>2.4</v>
      </c>
      <c r="B20" s="488" t="s">
        <v>1883</v>
      </c>
      <c r="C20" s="501"/>
      <c r="D20" s="501"/>
      <c r="E20" s="501"/>
    </row>
    <row r="21" spans="1:5" ht="17.25" customHeight="1" x14ac:dyDescent="0.25">
      <c r="A21" s="488">
        <v>2.5</v>
      </c>
      <c r="B21" s="488" t="s">
        <v>1884</v>
      </c>
      <c r="C21" s="501"/>
      <c r="D21" s="501"/>
      <c r="E21" s="501"/>
    </row>
    <row r="22" spans="1:5" ht="17.25" customHeight="1" x14ac:dyDescent="0.25">
      <c r="A22" s="488">
        <v>2.6</v>
      </c>
      <c r="B22" s="488" t="s">
        <v>1885</v>
      </c>
      <c r="C22" s="501"/>
      <c r="D22" s="501"/>
      <c r="E22" s="501"/>
    </row>
    <row r="23" spans="1:5" ht="17.25" customHeight="1" x14ac:dyDescent="0.25">
      <c r="A23" s="488">
        <v>2.7</v>
      </c>
      <c r="B23" s="488" t="s">
        <v>1886</v>
      </c>
      <c r="C23" s="501"/>
      <c r="D23" s="501"/>
      <c r="E23" s="501"/>
    </row>
    <row r="24" spans="1:5" x14ac:dyDescent="0.25">
      <c r="A24" s="505">
        <v>3</v>
      </c>
      <c r="B24" s="506" t="s">
        <v>1887</v>
      </c>
      <c r="C24" s="507">
        <f>SUM(C25:C33)</f>
        <v>0</v>
      </c>
      <c r="D24" s="507">
        <f>SUM(D25:D33)</f>
        <v>0</v>
      </c>
      <c r="E24" s="507">
        <f>SUM(E25:E33)</f>
        <v>0</v>
      </c>
    </row>
    <row r="25" spans="1:5" ht="17.25" customHeight="1" x14ac:dyDescent="0.25">
      <c r="A25" s="488">
        <v>3.1</v>
      </c>
      <c r="B25" s="488" t="s">
        <v>1888</v>
      </c>
      <c r="C25" s="501"/>
      <c r="D25" s="501"/>
      <c r="E25" s="501"/>
    </row>
    <row r="26" spans="1:5" ht="17.25" customHeight="1" x14ac:dyDescent="0.25">
      <c r="A26" s="488">
        <v>3.2</v>
      </c>
      <c r="B26" s="488" t="s">
        <v>1889</v>
      </c>
      <c r="C26" s="501"/>
      <c r="D26" s="501"/>
      <c r="E26" s="501"/>
    </row>
    <row r="27" spans="1:5" ht="17.25" customHeight="1" x14ac:dyDescent="0.25">
      <c r="A27" s="488">
        <v>3.3</v>
      </c>
      <c r="B27" s="488" t="s">
        <v>1890</v>
      </c>
      <c r="C27" s="501"/>
      <c r="D27" s="501"/>
      <c r="E27" s="501"/>
    </row>
    <row r="28" spans="1:5" ht="17.25" customHeight="1" x14ac:dyDescent="0.25">
      <c r="A28" s="488">
        <v>3.4</v>
      </c>
      <c r="B28" s="488" t="s">
        <v>1891</v>
      </c>
      <c r="C28" s="501"/>
      <c r="D28" s="501"/>
      <c r="E28" s="501"/>
    </row>
    <row r="29" spans="1:5" ht="17.25" customHeight="1" x14ac:dyDescent="0.25">
      <c r="A29" s="488">
        <v>3.5</v>
      </c>
      <c r="B29" s="488" t="s">
        <v>1892</v>
      </c>
      <c r="C29" s="501"/>
      <c r="D29" s="501"/>
      <c r="E29" s="501"/>
    </row>
    <row r="30" spans="1:5" ht="17.25" customHeight="1" x14ac:dyDescent="0.25">
      <c r="A30" s="488">
        <v>3.6</v>
      </c>
      <c r="B30" s="488" t="s">
        <v>1893</v>
      </c>
      <c r="C30" s="501"/>
      <c r="D30" s="501"/>
      <c r="E30" s="501"/>
    </row>
    <row r="31" spans="1:5" ht="17.25" customHeight="1" x14ac:dyDescent="0.25">
      <c r="A31" s="488">
        <v>3.7</v>
      </c>
      <c r="B31" s="488" t="s">
        <v>1894</v>
      </c>
      <c r="C31" s="501"/>
      <c r="D31" s="501"/>
      <c r="E31" s="501"/>
    </row>
    <row r="32" spans="1:5" ht="17.25" customHeight="1" x14ac:dyDescent="0.25">
      <c r="A32" s="488">
        <v>3.8</v>
      </c>
      <c r="B32" s="488" t="s">
        <v>1895</v>
      </c>
      <c r="C32" s="501"/>
      <c r="D32" s="501"/>
      <c r="E32" s="501"/>
    </row>
    <row r="33" spans="1:5" ht="17.25" customHeight="1" x14ac:dyDescent="0.25">
      <c r="A33" s="488">
        <v>3.9</v>
      </c>
      <c r="B33" s="488" t="s">
        <v>1896</v>
      </c>
      <c r="C33" s="501"/>
      <c r="D33" s="501"/>
      <c r="E33" s="501"/>
    </row>
    <row r="34" spans="1:5" x14ac:dyDescent="0.25">
      <c r="A34" s="505">
        <v>4</v>
      </c>
      <c r="B34" s="508" t="s">
        <v>1897</v>
      </c>
      <c r="C34" s="507">
        <f>SUM(C35:C38)</f>
        <v>0</v>
      </c>
      <c r="D34" s="507">
        <f>SUM(D35:D38)</f>
        <v>0</v>
      </c>
      <c r="E34" s="507">
        <f>SUM(E35:E38)</f>
        <v>0</v>
      </c>
    </row>
    <row r="35" spans="1:5" ht="16.5" customHeight="1" x14ac:dyDescent="0.25">
      <c r="A35" s="488">
        <v>4.0999999999999996</v>
      </c>
      <c r="B35" s="491" t="s">
        <v>1898</v>
      </c>
      <c r="C35" s="501"/>
      <c r="D35" s="501"/>
      <c r="E35" s="501"/>
    </row>
    <row r="36" spans="1:5" ht="16.5" customHeight="1" x14ac:dyDescent="0.25">
      <c r="A36" s="509">
        <v>4.2</v>
      </c>
      <c r="B36" s="491" t="s">
        <v>1899</v>
      </c>
      <c r="C36" s="501"/>
      <c r="D36" s="501"/>
      <c r="E36" s="501"/>
    </row>
    <row r="37" spans="1:5" ht="16.5" customHeight="1" x14ac:dyDescent="0.25">
      <c r="A37" s="488">
        <v>4.3</v>
      </c>
      <c r="B37" s="488" t="s">
        <v>1900</v>
      </c>
      <c r="C37" s="501"/>
      <c r="D37" s="501"/>
      <c r="E37" s="501"/>
    </row>
    <row r="38" spans="1:5" ht="16.5" customHeight="1" x14ac:dyDescent="0.25">
      <c r="A38" s="488">
        <v>4.4000000000000004</v>
      </c>
      <c r="B38" s="488" t="s">
        <v>1901</v>
      </c>
      <c r="C38" s="501"/>
      <c r="D38" s="501"/>
      <c r="E38" s="501"/>
    </row>
    <row r="39" spans="1:5" ht="19.5" customHeight="1" x14ac:dyDescent="0.25">
      <c r="A39" s="510"/>
      <c r="B39" s="482" t="s">
        <v>1851</v>
      </c>
      <c r="C39" s="502">
        <f>C40+C49+C57+C67</f>
        <v>0</v>
      </c>
      <c r="D39" s="502">
        <f>D40+D49+D57+D67</f>
        <v>0</v>
      </c>
      <c r="E39" s="502">
        <f>E40+E49+E57+E67</f>
        <v>0</v>
      </c>
    </row>
    <row r="40" spans="1:5" x14ac:dyDescent="0.25">
      <c r="A40" s="505">
        <v>1</v>
      </c>
      <c r="B40" s="506" t="s">
        <v>1871</v>
      </c>
      <c r="C40" s="507">
        <f>SUM(C41:C48)</f>
        <v>0</v>
      </c>
      <c r="D40" s="507">
        <f>SUM(D41:D48)</f>
        <v>0</v>
      </c>
      <c r="E40" s="507">
        <f>SUM(E41:E48)</f>
        <v>0</v>
      </c>
    </row>
    <row r="41" spans="1:5" ht="16.5" customHeight="1" x14ac:dyDescent="0.25">
      <c r="A41" s="488">
        <v>1.1000000000000001</v>
      </c>
      <c r="B41" s="488" t="s">
        <v>1872</v>
      </c>
      <c r="C41" s="501"/>
      <c r="D41" s="501"/>
      <c r="E41" s="501"/>
    </row>
    <row r="42" spans="1:5" ht="16.5" customHeight="1" x14ac:dyDescent="0.25">
      <c r="A42" s="488">
        <v>1.2</v>
      </c>
      <c r="B42" s="488" t="s">
        <v>1873</v>
      </c>
      <c r="C42" s="501"/>
      <c r="D42" s="501"/>
      <c r="E42" s="501"/>
    </row>
    <row r="43" spans="1:5" ht="16.5" customHeight="1" x14ac:dyDescent="0.25">
      <c r="A43" s="488">
        <v>1.3</v>
      </c>
      <c r="B43" s="488" t="s">
        <v>1874</v>
      </c>
      <c r="C43" s="501"/>
      <c r="D43" s="501"/>
      <c r="E43" s="501"/>
    </row>
    <row r="44" spans="1:5" ht="16.5" customHeight="1" x14ac:dyDescent="0.25">
      <c r="A44" s="488">
        <v>1.4</v>
      </c>
      <c r="B44" s="488" t="s">
        <v>1875</v>
      </c>
      <c r="C44" s="501"/>
      <c r="D44" s="501"/>
      <c r="E44" s="501"/>
    </row>
    <row r="45" spans="1:5" ht="16.5" customHeight="1" x14ac:dyDescent="0.25">
      <c r="A45" s="488">
        <v>1.5</v>
      </c>
      <c r="B45" s="488" t="s">
        <v>1876</v>
      </c>
      <c r="C45" s="501"/>
      <c r="D45" s="501"/>
      <c r="E45" s="501"/>
    </row>
    <row r="46" spans="1:5" ht="16.5" customHeight="1" x14ac:dyDescent="0.25">
      <c r="A46" s="488">
        <v>1.6</v>
      </c>
      <c r="B46" s="488" t="s">
        <v>1877</v>
      </c>
      <c r="C46" s="501"/>
      <c r="D46" s="501"/>
      <c r="E46" s="501"/>
    </row>
    <row r="47" spans="1:5" ht="16.5" customHeight="1" x14ac:dyDescent="0.25">
      <c r="A47" s="488">
        <v>1.7</v>
      </c>
      <c r="B47" s="488" t="s">
        <v>1878</v>
      </c>
      <c r="C47" s="501"/>
      <c r="D47" s="501"/>
      <c r="E47" s="501"/>
    </row>
    <row r="48" spans="1:5" ht="16.5" customHeight="1" x14ac:dyDescent="0.25">
      <c r="A48" s="488">
        <v>1.8</v>
      </c>
      <c r="B48" s="488" t="s">
        <v>1805</v>
      </c>
      <c r="C48" s="501"/>
      <c r="D48" s="501"/>
      <c r="E48" s="501"/>
    </row>
    <row r="49" spans="1:5" x14ac:dyDescent="0.25">
      <c r="A49" s="505">
        <v>2</v>
      </c>
      <c r="B49" s="506" t="s">
        <v>1879</v>
      </c>
      <c r="C49" s="507">
        <f>SUM(C50:C56)</f>
        <v>0</v>
      </c>
      <c r="D49" s="507">
        <f>SUM(D50:D56)</f>
        <v>0</v>
      </c>
      <c r="E49" s="507">
        <f>SUM(E50:E56)</f>
        <v>0</v>
      </c>
    </row>
    <row r="50" spans="1:5" ht="18" customHeight="1" x14ac:dyDescent="0.25">
      <c r="A50" s="488">
        <v>2.1</v>
      </c>
      <c r="B50" s="488" t="s">
        <v>1880</v>
      </c>
      <c r="C50" s="501"/>
      <c r="D50" s="501"/>
      <c r="E50" s="501"/>
    </row>
    <row r="51" spans="1:5" ht="18" customHeight="1" x14ac:dyDescent="0.25">
      <c r="A51" s="488">
        <v>2.2000000000000002</v>
      </c>
      <c r="B51" s="488" t="s">
        <v>1881</v>
      </c>
      <c r="C51" s="501"/>
      <c r="D51" s="501"/>
      <c r="E51" s="501"/>
    </row>
    <row r="52" spans="1:5" ht="18" customHeight="1" x14ac:dyDescent="0.25">
      <c r="A52" s="488">
        <v>2.2999999999999998</v>
      </c>
      <c r="B52" s="488" t="s">
        <v>1882</v>
      </c>
      <c r="C52" s="501"/>
      <c r="D52" s="501"/>
      <c r="E52" s="501"/>
    </row>
    <row r="53" spans="1:5" ht="18" customHeight="1" x14ac:dyDescent="0.25">
      <c r="A53" s="488">
        <v>2.4</v>
      </c>
      <c r="B53" s="488" t="s">
        <v>1883</v>
      </c>
      <c r="C53" s="501"/>
      <c r="D53" s="501"/>
      <c r="E53" s="501"/>
    </row>
    <row r="54" spans="1:5" ht="18" customHeight="1" x14ac:dyDescent="0.25">
      <c r="A54" s="488">
        <v>2.5</v>
      </c>
      <c r="B54" s="488" t="s">
        <v>1884</v>
      </c>
      <c r="C54" s="501"/>
      <c r="D54" s="501"/>
      <c r="E54" s="501"/>
    </row>
    <row r="55" spans="1:5" ht="18" customHeight="1" x14ac:dyDescent="0.25">
      <c r="A55" s="488">
        <v>2.6</v>
      </c>
      <c r="B55" s="488" t="s">
        <v>1885</v>
      </c>
      <c r="C55" s="501"/>
      <c r="D55" s="501"/>
      <c r="E55" s="501"/>
    </row>
    <row r="56" spans="1:5" ht="18" customHeight="1" x14ac:dyDescent="0.25">
      <c r="A56" s="488">
        <v>2.7</v>
      </c>
      <c r="B56" s="488" t="s">
        <v>1886</v>
      </c>
      <c r="C56" s="501"/>
      <c r="D56" s="501"/>
      <c r="E56" s="501"/>
    </row>
    <row r="57" spans="1:5" x14ac:dyDescent="0.25">
      <c r="A57" s="505">
        <v>3</v>
      </c>
      <c r="B57" s="506" t="s">
        <v>1887</v>
      </c>
      <c r="C57" s="507">
        <f>SUM(C58:C66)</f>
        <v>0</v>
      </c>
      <c r="D57" s="507">
        <f>SUM(D58:D66)</f>
        <v>0</v>
      </c>
      <c r="E57" s="507">
        <f>SUM(E58:E66)</f>
        <v>0</v>
      </c>
    </row>
    <row r="58" spans="1:5" ht="18" customHeight="1" x14ac:dyDescent="0.25">
      <c r="A58" s="488">
        <v>3.1</v>
      </c>
      <c r="B58" s="488" t="s">
        <v>1888</v>
      </c>
      <c r="C58" s="501"/>
      <c r="D58" s="501"/>
      <c r="E58" s="501"/>
    </row>
    <row r="59" spans="1:5" ht="18" customHeight="1" x14ac:dyDescent="0.25">
      <c r="A59" s="488">
        <v>3.2</v>
      </c>
      <c r="B59" s="488" t="s">
        <v>1889</v>
      </c>
      <c r="C59" s="501"/>
      <c r="D59" s="501"/>
      <c r="E59" s="501"/>
    </row>
    <row r="60" spans="1:5" ht="18" customHeight="1" x14ac:dyDescent="0.25">
      <c r="A60" s="488">
        <v>3.3</v>
      </c>
      <c r="B60" s="488" t="s">
        <v>1890</v>
      </c>
      <c r="C60" s="501"/>
      <c r="D60" s="501"/>
      <c r="E60" s="501"/>
    </row>
    <row r="61" spans="1:5" ht="18" customHeight="1" x14ac:dyDescent="0.25">
      <c r="A61" s="488">
        <v>3.4</v>
      </c>
      <c r="B61" s="488" t="s">
        <v>1891</v>
      </c>
      <c r="C61" s="501"/>
      <c r="D61" s="501"/>
      <c r="E61" s="501"/>
    </row>
    <row r="62" spans="1:5" ht="18" customHeight="1" x14ac:dyDescent="0.25">
      <c r="A62" s="488">
        <v>3.5</v>
      </c>
      <c r="B62" s="488" t="s">
        <v>1892</v>
      </c>
      <c r="C62" s="501"/>
      <c r="D62" s="501"/>
      <c r="E62" s="501"/>
    </row>
    <row r="63" spans="1:5" ht="18" customHeight="1" x14ac:dyDescent="0.25">
      <c r="A63" s="488">
        <v>3.6</v>
      </c>
      <c r="B63" s="488" t="s">
        <v>1893</v>
      </c>
      <c r="C63" s="501"/>
      <c r="D63" s="501"/>
      <c r="E63" s="501"/>
    </row>
    <row r="64" spans="1:5" ht="18" customHeight="1" x14ac:dyDescent="0.25">
      <c r="A64" s="488">
        <v>3.7</v>
      </c>
      <c r="B64" s="488" t="s">
        <v>1894</v>
      </c>
      <c r="C64" s="501"/>
      <c r="D64" s="501"/>
      <c r="E64" s="501"/>
    </row>
    <row r="65" spans="1:5" ht="18" customHeight="1" x14ac:dyDescent="0.25">
      <c r="A65" s="488">
        <v>3.8</v>
      </c>
      <c r="B65" s="488" t="s">
        <v>1895</v>
      </c>
      <c r="C65" s="501"/>
      <c r="D65" s="501"/>
      <c r="E65" s="501"/>
    </row>
    <row r="66" spans="1:5" ht="18" customHeight="1" x14ac:dyDescent="0.25">
      <c r="A66" s="488">
        <v>3.9</v>
      </c>
      <c r="B66" s="488" t="s">
        <v>1896</v>
      </c>
      <c r="C66" s="501"/>
      <c r="D66" s="501"/>
      <c r="E66" s="501"/>
    </row>
    <row r="67" spans="1:5" x14ac:dyDescent="0.25">
      <c r="A67" s="505">
        <v>4</v>
      </c>
      <c r="B67" s="508" t="s">
        <v>1902</v>
      </c>
      <c r="C67" s="507">
        <f>SUM(C68:C71)</f>
        <v>0</v>
      </c>
      <c r="D67" s="507">
        <f>SUM(D68:D71)</f>
        <v>0</v>
      </c>
      <c r="E67" s="507">
        <f>SUM(E68:E71)</f>
        <v>0</v>
      </c>
    </row>
    <row r="68" spans="1:5" ht="19.5" customHeight="1" x14ac:dyDescent="0.25">
      <c r="A68" s="509">
        <v>4.0999999999999996</v>
      </c>
      <c r="B68" s="491" t="s">
        <v>1898</v>
      </c>
      <c r="C68" s="501"/>
      <c r="D68" s="501"/>
      <c r="E68" s="501"/>
    </row>
    <row r="69" spans="1:5" ht="19.5" customHeight="1" x14ac:dyDescent="0.25">
      <c r="A69" s="488">
        <v>4.2</v>
      </c>
      <c r="B69" s="491" t="s">
        <v>1903</v>
      </c>
      <c r="C69" s="501"/>
      <c r="D69" s="501"/>
      <c r="E69" s="501"/>
    </row>
    <row r="70" spans="1:5" ht="19.5" customHeight="1" x14ac:dyDescent="0.25">
      <c r="A70" s="488">
        <v>4.3</v>
      </c>
      <c r="B70" s="488" t="s">
        <v>1900</v>
      </c>
      <c r="C70" s="501"/>
      <c r="D70" s="501"/>
      <c r="E70" s="501"/>
    </row>
    <row r="71" spans="1:5" ht="19.5" customHeight="1" x14ac:dyDescent="0.25">
      <c r="A71" s="488">
        <v>4.4000000000000004</v>
      </c>
      <c r="B71" s="488" t="s">
        <v>1901</v>
      </c>
      <c r="C71" s="501"/>
      <c r="D71" s="501"/>
      <c r="E71" s="501"/>
    </row>
    <row r="72" spans="1:5" x14ac:dyDescent="0.25">
      <c r="A72" s="488"/>
      <c r="B72" s="488"/>
      <c r="C72" s="501"/>
      <c r="D72" s="501"/>
      <c r="E72" s="501"/>
    </row>
    <row r="73" spans="1:5" ht="17.25" customHeight="1" x14ac:dyDescent="0.25">
      <c r="A73" s="503"/>
      <c r="B73" s="482" t="s">
        <v>1856</v>
      </c>
      <c r="C73" s="504">
        <f>C6+C39</f>
        <v>0</v>
      </c>
      <c r="D73" s="504">
        <f>D6+D39</f>
        <v>0</v>
      </c>
      <c r="E73" s="504">
        <f>E6+E39</f>
        <v>0</v>
      </c>
    </row>
    <row r="75" spans="1:5" x14ac:dyDescent="0.25">
      <c r="A75" s="499" t="s">
        <v>1857</v>
      </c>
    </row>
  </sheetData>
  <mergeCells count="4">
    <mergeCell ref="A1:E1"/>
    <mergeCell ref="A2:E2"/>
    <mergeCell ref="A3:B4"/>
    <mergeCell ref="C3:E3"/>
  </mergeCells>
  <printOptions horizontalCentered="1"/>
  <pageMargins left="0.47244094488188981" right="0.35433070866141736" top="0.55118110236220474" bottom="0.59055118110236227" header="0.31496062992125984" footer="0.23622047244094491"/>
  <pageSetup scale="65" orientation="portrait" r:id="rId1"/>
  <headerFooter>
    <oddFooter>&amp;LEjercicio Fiscal 2018&amp;RPágina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selection activeCell="B29" sqref="B29"/>
    </sheetView>
  </sheetViews>
  <sheetFormatPr baseColWidth="10" defaultRowHeight="15" x14ac:dyDescent="0.25"/>
  <cols>
    <col min="1" max="1" width="71.5703125" customWidth="1"/>
    <col min="2" max="4" width="19.42578125" customWidth="1"/>
  </cols>
  <sheetData>
    <row r="1" spans="1:4" ht="83.25" customHeight="1" x14ac:dyDescent="0.25">
      <c r="A1" s="763" t="s">
        <v>1904</v>
      </c>
      <c r="B1" s="764"/>
      <c r="C1" s="764"/>
      <c r="D1" s="765"/>
    </row>
    <row r="2" spans="1:4" ht="21.75" customHeight="1" x14ac:dyDescent="0.25">
      <c r="A2" s="766" t="str">
        <f>'Objetivos PMD'!$B$3</f>
        <v>Entidad Pública:   Municipio de Tuxcueca, Jalisco</v>
      </c>
      <c r="B2" s="767"/>
      <c r="C2" s="767"/>
      <c r="D2" s="768"/>
    </row>
    <row r="3" spans="1:4" ht="17.25" customHeight="1" x14ac:dyDescent="0.25">
      <c r="A3" s="774" t="s">
        <v>1774</v>
      </c>
      <c r="B3" s="773" t="s">
        <v>1775</v>
      </c>
      <c r="C3" s="773"/>
      <c r="D3" s="773"/>
    </row>
    <row r="4" spans="1:4" ht="31.5" x14ac:dyDescent="0.25">
      <c r="A4" s="775"/>
      <c r="B4" s="474" t="s">
        <v>1776</v>
      </c>
      <c r="C4" s="474" t="s">
        <v>1777</v>
      </c>
      <c r="D4" s="475" t="s">
        <v>1778</v>
      </c>
    </row>
    <row r="5" spans="1:4" s="1" customFormat="1" ht="4.5" customHeight="1" x14ac:dyDescent="0.25">
      <c r="A5" s="500"/>
      <c r="B5" s="478"/>
      <c r="C5" s="478"/>
      <c r="D5" s="479"/>
    </row>
    <row r="6" spans="1:4" x14ac:dyDescent="0.25">
      <c r="A6" s="482" t="s">
        <v>1870</v>
      </c>
      <c r="B6" s="502">
        <f>B7+B8+B9+B12+B13+B16</f>
        <v>0</v>
      </c>
      <c r="C6" s="502">
        <f>C7+C8+C9+C12+C13+C16</f>
        <v>0</v>
      </c>
      <c r="D6" s="502">
        <f>D7+D8+D9+D12+D13+D16</f>
        <v>0</v>
      </c>
    </row>
    <row r="7" spans="1:4" x14ac:dyDescent="0.25">
      <c r="A7" s="497" t="s">
        <v>1905</v>
      </c>
      <c r="B7" s="501"/>
      <c r="C7" s="501"/>
      <c r="D7" s="501"/>
    </row>
    <row r="8" spans="1:4" x14ac:dyDescent="0.25">
      <c r="A8" s="497" t="s">
        <v>1906</v>
      </c>
      <c r="B8" s="501"/>
      <c r="C8" s="501"/>
      <c r="D8" s="501"/>
    </row>
    <row r="9" spans="1:4" x14ac:dyDescent="0.25">
      <c r="A9" s="511" t="s">
        <v>1907</v>
      </c>
      <c r="B9" s="507">
        <f>B10+B11</f>
        <v>0</v>
      </c>
      <c r="C9" s="507">
        <f>C10+C11</f>
        <v>0</v>
      </c>
      <c r="D9" s="507">
        <f>D10+D11</f>
        <v>0</v>
      </c>
    </row>
    <row r="10" spans="1:4" x14ac:dyDescent="0.25">
      <c r="A10" s="488" t="s">
        <v>1908</v>
      </c>
      <c r="B10" s="501"/>
      <c r="C10" s="501"/>
      <c r="D10" s="501"/>
    </row>
    <row r="11" spans="1:4" x14ac:dyDescent="0.25">
      <c r="A11" s="488" t="s">
        <v>1909</v>
      </c>
      <c r="B11" s="501"/>
      <c r="C11" s="501"/>
      <c r="D11" s="501"/>
    </row>
    <row r="12" spans="1:4" x14ac:dyDescent="0.25">
      <c r="A12" s="497" t="s">
        <v>1910</v>
      </c>
      <c r="B12" s="501"/>
      <c r="C12" s="501"/>
      <c r="D12" s="501"/>
    </row>
    <row r="13" spans="1:4" ht="30" x14ac:dyDescent="0.25">
      <c r="A13" s="512" t="s">
        <v>1911</v>
      </c>
      <c r="B13" s="507">
        <f>B14+B15</f>
        <v>0</v>
      </c>
      <c r="C13" s="507">
        <f>C14+C15</f>
        <v>0</v>
      </c>
      <c r="D13" s="507">
        <f>D14+D15</f>
        <v>0</v>
      </c>
    </row>
    <row r="14" spans="1:4" x14ac:dyDescent="0.25">
      <c r="A14" s="488" t="s">
        <v>1912</v>
      </c>
      <c r="B14" s="501"/>
      <c r="C14" s="501"/>
      <c r="D14" s="501"/>
    </row>
    <row r="15" spans="1:4" x14ac:dyDescent="0.25">
      <c r="A15" s="488" t="s">
        <v>1913</v>
      </c>
      <c r="B15" s="501"/>
      <c r="C15" s="501"/>
      <c r="D15" s="501"/>
    </row>
    <row r="16" spans="1:4" x14ac:dyDescent="0.25">
      <c r="A16" s="497" t="s">
        <v>1914</v>
      </c>
      <c r="B16" s="501"/>
      <c r="C16" s="501"/>
      <c r="D16" s="501"/>
    </row>
    <row r="17" spans="1:4" x14ac:dyDescent="0.25">
      <c r="A17" s="497"/>
      <c r="B17" s="501"/>
      <c r="C17" s="501"/>
      <c r="D17" s="501"/>
    </row>
    <row r="18" spans="1:4" x14ac:dyDescent="0.25">
      <c r="A18" s="482" t="s">
        <v>1851</v>
      </c>
      <c r="B18" s="502">
        <f>B19+B20+B21+B24+B25+B28</f>
        <v>0</v>
      </c>
      <c r="C18" s="502">
        <f>C19+C20+C21+C24+C25+C28</f>
        <v>0</v>
      </c>
      <c r="D18" s="502">
        <f>D19+D20+D21+D24+D25+D28</f>
        <v>0</v>
      </c>
    </row>
    <row r="19" spans="1:4" x14ac:dyDescent="0.25">
      <c r="A19" s="497" t="s">
        <v>1915</v>
      </c>
      <c r="B19" s="501"/>
      <c r="C19" s="501"/>
      <c r="D19" s="501"/>
    </row>
    <row r="20" spans="1:4" x14ac:dyDescent="0.25">
      <c r="A20" s="497" t="s">
        <v>1916</v>
      </c>
      <c r="B20" s="501"/>
      <c r="C20" s="501"/>
      <c r="D20" s="501"/>
    </row>
    <row r="21" spans="1:4" x14ac:dyDescent="0.25">
      <c r="A21" s="511" t="s">
        <v>1917</v>
      </c>
      <c r="B21" s="507">
        <f>B22+B23</f>
        <v>0</v>
      </c>
      <c r="C21" s="507">
        <f>C22+C23</f>
        <v>0</v>
      </c>
      <c r="D21" s="507">
        <f>D22+D23</f>
        <v>0</v>
      </c>
    </row>
    <row r="22" spans="1:4" x14ac:dyDescent="0.25">
      <c r="A22" s="488" t="s">
        <v>1908</v>
      </c>
      <c r="B22" s="501"/>
      <c r="C22" s="501"/>
      <c r="D22" s="501"/>
    </row>
    <row r="23" spans="1:4" x14ac:dyDescent="0.25">
      <c r="A23" s="488" t="s">
        <v>1909</v>
      </c>
      <c r="B23" s="501"/>
      <c r="C23" s="501"/>
      <c r="D23" s="501"/>
    </row>
    <row r="24" spans="1:4" x14ac:dyDescent="0.25">
      <c r="A24" s="513" t="s">
        <v>1910</v>
      </c>
      <c r="B24" s="514"/>
      <c r="C24" s="514"/>
      <c r="D24" s="514"/>
    </row>
    <row r="25" spans="1:4" ht="30" x14ac:dyDescent="0.25">
      <c r="A25" s="512" t="s">
        <v>1918</v>
      </c>
      <c r="B25" s="507">
        <f>B26+B27</f>
        <v>0</v>
      </c>
      <c r="C25" s="507">
        <f>C26+C27</f>
        <v>0</v>
      </c>
      <c r="D25" s="507">
        <f>D26+D27</f>
        <v>0</v>
      </c>
    </row>
    <row r="26" spans="1:4" ht="19.5" customHeight="1" x14ac:dyDescent="0.25">
      <c r="A26" s="488" t="s">
        <v>1912</v>
      </c>
      <c r="B26" s="501"/>
      <c r="C26" s="501"/>
      <c r="D26" s="501"/>
    </row>
    <row r="27" spans="1:4" x14ac:dyDescent="0.25">
      <c r="A27" s="488" t="s">
        <v>1913</v>
      </c>
      <c r="B27" s="501"/>
      <c r="C27" s="501"/>
      <c r="D27" s="501"/>
    </row>
    <row r="28" spans="1:4" x14ac:dyDescent="0.25">
      <c r="A28" s="497" t="s">
        <v>1914</v>
      </c>
      <c r="B28" s="501"/>
      <c r="C28" s="501"/>
      <c r="D28" s="501"/>
    </row>
    <row r="29" spans="1:4" x14ac:dyDescent="0.25">
      <c r="A29" s="515" t="s">
        <v>1919</v>
      </c>
      <c r="B29" s="502">
        <f>B6+B18</f>
        <v>0</v>
      </c>
      <c r="C29" s="502">
        <f>C6+C18</f>
        <v>0</v>
      </c>
      <c r="D29" s="502">
        <f>D6+D18</f>
        <v>0</v>
      </c>
    </row>
    <row r="31" spans="1:4" x14ac:dyDescent="0.25">
      <c r="A31" t="s">
        <v>1857</v>
      </c>
    </row>
  </sheetData>
  <mergeCells count="4">
    <mergeCell ref="A1:D1"/>
    <mergeCell ref="A2:D2"/>
    <mergeCell ref="A3:A4"/>
    <mergeCell ref="B3:D3"/>
  </mergeCells>
  <printOptions horizontalCentered="1"/>
  <pageMargins left="0.47244094488188981" right="0.35433070866141736" top="0.43307086614173229" bottom="0.59055118110236227" header="0.31496062992125984" footer="0.23622047244094491"/>
  <pageSetup scale="70" orientation="portrait" r:id="rId1"/>
  <headerFooter>
    <oddFooter>&amp;LEjercicio Fiscal 2018&amp;RPágina  &amp;P de &amp;N</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U156"/>
  <sheetViews>
    <sheetView showGridLines="0" zoomScale="80" zoomScaleNormal="80" workbookViewId="0">
      <selection activeCell="DN25" sqref="DN25"/>
    </sheetView>
  </sheetViews>
  <sheetFormatPr baseColWidth="10" defaultRowHeight="15" x14ac:dyDescent="0.25"/>
  <cols>
    <col min="1" max="9" width="1.7109375" customWidth="1"/>
    <col min="10" max="11" width="3.140625" customWidth="1"/>
    <col min="12" max="12" width="1.7109375" customWidth="1"/>
    <col min="13" max="13" width="3.140625" customWidth="1"/>
    <col min="14" max="14" width="3" customWidth="1"/>
    <col min="15" max="15" width="4" customWidth="1"/>
    <col min="16" max="25" width="1.7109375" customWidth="1"/>
    <col min="26" max="26" width="3.5703125" customWidth="1"/>
    <col min="27" max="27" width="1.7109375" customWidth="1"/>
    <col min="28" max="28" width="5.28515625" customWidth="1"/>
    <col min="29" max="39" width="1.7109375" customWidth="1"/>
    <col min="40" max="40" width="3.5703125" customWidth="1"/>
    <col min="41" max="57" width="1.7109375" customWidth="1"/>
    <col min="58" max="58" width="2.5703125" customWidth="1"/>
    <col min="59" max="105" width="1.7109375" customWidth="1"/>
    <col min="106" max="106" width="1" customWidth="1"/>
    <col min="107" max="107" width="1.7109375" customWidth="1"/>
    <col min="108" max="108" width="0.42578125" customWidth="1"/>
    <col min="109" max="120" width="1.7109375" customWidth="1"/>
    <col min="122" max="122" width="27" customWidth="1"/>
  </cols>
  <sheetData>
    <row r="1" spans="1:125" ht="24" customHeight="1" thickTop="1" x14ac:dyDescent="0.25">
      <c r="A1" s="879" t="s">
        <v>1770</v>
      </c>
      <c r="B1" s="880"/>
      <c r="C1" s="880"/>
      <c r="D1" s="880"/>
      <c r="E1" s="880"/>
      <c r="F1" s="880"/>
      <c r="G1" s="880"/>
      <c r="H1" s="880"/>
      <c r="I1" s="880"/>
      <c r="J1" s="880"/>
      <c r="K1" s="880"/>
      <c r="L1" s="880"/>
      <c r="M1" s="880"/>
      <c r="N1" s="880"/>
      <c r="O1" s="880"/>
      <c r="P1" s="880"/>
      <c r="Q1" s="880"/>
      <c r="R1" s="880"/>
      <c r="S1" s="880"/>
      <c r="T1" s="880"/>
      <c r="U1" s="880"/>
      <c r="V1" s="880"/>
      <c r="W1" s="880"/>
      <c r="X1" s="880"/>
      <c r="Y1" s="880"/>
      <c r="Z1" s="880"/>
      <c r="AA1" s="880"/>
      <c r="AB1" s="880"/>
      <c r="AC1" s="880"/>
      <c r="AD1" s="880"/>
      <c r="AE1" s="880"/>
      <c r="AF1" s="880"/>
      <c r="AG1" s="880"/>
      <c r="AH1" s="880"/>
      <c r="AI1" s="880"/>
      <c r="AJ1" s="880"/>
      <c r="AK1" s="880"/>
      <c r="AL1" s="880"/>
      <c r="AM1" s="880"/>
      <c r="AN1" s="880"/>
      <c r="AO1" s="880"/>
      <c r="AP1" s="880"/>
      <c r="AQ1" s="880"/>
      <c r="AR1" s="880"/>
      <c r="AS1" s="880"/>
      <c r="AT1" s="880"/>
      <c r="AU1" s="880"/>
      <c r="AV1" s="880"/>
      <c r="AW1" s="880"/>
      <c r="AX1" s="880"/>
      <c r="AY1" s="880"/>
      <c r="AZ1" s="880"/>
      <c r="BA1" s="880"/>
      <c r="BB1" s="880"/>
      <c r="BC1" s="880"/>
      <c r="BD1" s="880"/>
      <c r="BE1" s="880"/>
      <c r="BF1" s="880"/>
      <c r="BG1" s="880"/>
      <c r="BH1" s="880"/>
      <c r="BI1" s="880"/>
      <c r="BJ1" s="880"/>
      <c r="BK1" s="880"/>
      <c r="BL1" s="880"/>
      <c r="BM1" s="880"/>
      <c r="BN1" s="880"/>
      <c r="BO1" s="880"/>
      <c r="BP1" s="880"/>
      <c r="BQ1" s="880"/>
      <c r="BR1" s="880"/>
      <c r="BS1" s="880"/>
      <c r="BT1" s="880"/>
      <c r="BU1" s="880"/>
      <c r="BV1" s="880"/>
      <c r="BW1" s="880"/>
      <c r="BX1" s="880"/>
      <c r="BY1" s="880"/>
      <c r="BZ1" s="880"/>
      <c r="CA1" s="880"/>
      <c r="CB1" s="880"/>
      <c r="CC1" s="880"/>
      <c r="CD1" s="880"/>
      <c r="CE1" s="880"/>
      <c r="CF1" s="880"/>
      <c r="CG1" s="880"/>
      <c r="CH1" s="880"/>
      <c r="CI1" s="880"/>
      <c r="CJ1" s="880"/>
      <c r="CK1" s="880"/>
      <c r="CL1" s="880"/>
      <c r="CM1" s="880"/>
      <c r="CN1" s="880"/>
      <c r="CO1" s="880"/>
      <c r="CP1" s="880"/>
      <c r="CQ1" s="880"/>
      <c r="CR1" s="880"/>
      <c r="CS1" s="880"/>
      <c r="CT1" s="880"/>
      <c r="CU1" s="880"/>
      <c r="CV1" s="880"/>
      <c r="CW1" s="880"/>
      <c r="CX1" s="880"/>
      <c r="CY1" s="880"/>
      <c r="CZ1" s="880"/>
      <c r="DA1" s="880"/>
      <c r="DB1" s="880"/>
      <c r="DC1" s="880"/>
      <c r="DD1" s="880"/>
      <c r="DE1" s="881"/>
    </row>
    <row r="2" spans="1:125" ht="17.25" customHeight="1" x14ac:dyDescent="0.25">
      <c r="A2" s="413"/>
      <c r="B2" s="414"/>
      <c r="C2" s="882" t="s">
        <v>2024</v>
      </c>
      <c r="D2" s="882"/>
      <c r="E2" s="882"/>
      <c r="F2" s="882"/>
      <c r="G2" s="882"/>
      <c r="H2" s="882"/>
      <c r="I2" s="882"/>
      <c r="J2" s="882"/>
      <c r="K2" s="882"/>
      <c r="L2" s="882"/>
      <c r="M2" s="882"/>
      <c r="N2" s="882"/>
      <c r="O2" s="882"/>
      <c r="P2" s="882"/>
      <c r="Q2" s="882"/>
      <c r="R2" s="882"/>
      <c r="S2" s="882"/>
      <c r="T2" s="882"/>
      <c r="U2" s="882"/>
      <c r="V2" s="882"/>
      <c r="W2" s="882"/>
      <c r="X2" s="882"/>
      <c r="Y2" s="882"/>
      <c r="Z2" s="882"/>
      <c r="AA2" s="882"/>
      <c r="AB2" s="882"/>
      <c r="AC2" s="882"/>
      <c r="AD2" s="882"/>
      <c r="AE2" s="882"/>
      <c r="AF2" s="882"/>
      <c r="AG2" s="882"/>
      <c r="AH2" s="882"/>
      <c r="AI2" s="882"/>
      <c r="AJ2" s="882"/>
      <c r="AK2" s="882"/>
      <c r="AL2" s="882"/>
      <c r="AM2" s="882"/>
      <c r="AN2" s="882"/>
      <c r="AO2" s="882"/>
      <c r="AP2" s="882"/>
      <c r="AQ2" s="882"/>
      <c r="AR2" s="882"/>
      <c r="AS2" s="882"/>
      <c r="AT2" s="882"/>
      <c r="AU2" s="882"/>
      <c r="AV2" s="882"/>
      <c r="AW2" s="882"/>
      <c r="AX2" s="882"/>
      <c r="AY2" s="882"/>
      <c r="AZ2" s="882"/>
      <c r="BA2" s="882"/>
      <c r="BB2" s="882"/>
      <c r="BC2" s="882"/>
      <c r="BD2" s="882"/>
      <c r="BE2" s="882"/>
      <c r="BF2" s="882"/>
      <c r="BG2" s="882"/>
      <c r="BH2" s="882"/>
      <c r="BI2" s="882"/>
      <c r="BJ2" s="882"/>
      <c r="BK2" s="882"/>
      <c r="BL2" s="882"/>
      <c r="BM2" s="882"/>
      <c r="BN2" s="882"/>
      <c r="BO2" s="882"/>
      <c r="BP2" s="882"/>
      <c r="BQ2" s="882"/>
      <c r="BR2" s="882"/>
      <c r="BS2" s="882"/>
      <c r="BT2" s="882"/>
      <c r="BU2" s="882"/>
      <c r="BV2" s="882"/>
      <c r="BW2" s="414"/>
      <c r="BX2" s="414"/>
      <c r="BY2" s="414"/>
      <c r="BZ2" s="414"/>
      <c r="CA2" s="414"/>
      <c r="CB2" s="414"/>
      <c r="CC2" s="414"/>
      <c r="CD2" s="414"/>
      <c r="CE2" s="414"/>
      <c r="CF2" s="414"/>
      <c r="CG2" s="414"/>
      <c r="CH2" s="414"/>
      <c r="CI2" s="414"/>
      <c r="CJ2" s="414"/>
      <c r="CK2" s="414"/>
      <c r="CL2" s="414"/>
      <c r="CM2" s="414"/>
      <c r="CN2" s="414"/>
      <c r="CO2" s="414"/>
      <c r="CP2" s="414"/>
      <c r="CQ2" s="414"/>
      <c r="CR2" s="414"/>
      <c r="CS2" s="414"/>
      <c r="CT2" s="414"/>
      <c r="CU2" s="414"/>
      <c r="CV2" s="414"/>
      <c r="CW2" s="414"/>
      <c r="CX2" s="414"/>
      <c r="CY2" s="414"/>
      <c r="CZ2" s="414"/>
      <c r="DA2" s="414"/>
      <c r="DB2" s="414"/>
      <c r="DC2" s="414"/>
      <c r="DD2" s="414"/>
      <c r="DE2" s="415"/>
    </row>
    <row r="3" spans="1:125" s="1" customFormat="1" ht="3" customHeight="1" x14ac:dyDescent="0.25">
      <c r="A3" s="102"/>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4"/>
      <c r="DC3" s="104"/>
      <c r="DD3" s="104"/>
      <c r="DE3" s="105"/>
    </row>
    <row r="4" spans="1:125" ht="15" customHeight="1" x14ac:dyDescent="0.25">
      <c r="A4" s="883" t="s">
        <v>1039</v>
      </c>
      <c r="B4" s="884"/>
      <c r="C4" s="884"/>
      <c r="D4" s="884"/>
      <c r="E4" s="884"/>
      <c r="F4" s="884"/>
      <c r="G4" s="884"/>
      <c r="H4" s="884"/>
      <c r="I4" s="884"/>
      <c r="J4" s="884"/>
      <c r="K4" s="884"/>
      <c r="L4" s="884"/>
      <c r="M4" s="884"/>
      <c r="N4" s="884"/>
      <c r="O4" s="885"/>
      <c r="P4" s="888" t="s">
        <v>1040</v>
      </c>
      <c r="Q4" s="884"/>
      <c r="R4" s="884"/>
      <c r="S4" s="884"/>
      <c r="T4" s="884"/>
      <c r="U4" s="884"/>
      <c r="V4" s="884"/>
      <c r="W4" s="884"/>
      <c r="X4" s="884"/>
      <c r="Y4" s="884"/>
      <c r="Z4" s="884"/>
      <c r="AA4" s="884"/>
      <c r="AB4" s="884"/>
      <c r="AC4" s="885"/>
      <c r="AD4" s="888" t="s">
        <v>39</v>
      </c>
      <c r="AE4" s="884"/>
      <c r="AF4" s="885"/>
      <c r="AG4" s="889" t="s">
        <v>1044</v>
      </c>
      <c r="AH4" s="890"/>
      <c r="AI4" s="890"/>
      <c r="AJ4" s="891"/>
      <c r="AK4" s="861" t="s">
        <v>1043</v>
      </c>
      <c r="AL4" s="862"/>
      <c r="AM4" s="862"/>
      <c r="AN4" s="862"/>
      <c r="AO4" s="862"/>
      <c r="AP4" s="862"/>
      <c r="AQ4" s="862"/>
      <c r="AR4" s="862"/>
      <c r="AS4" s="862"/>
      <c r="AT4" s="862"/>
      <c r="AU4" s="862"/>
      <c r="AV4" s="862"/>
      <c r="AW4" s="862"/>
      <c r="AX4" s="863"/>
      <c r="AY4" s="861">
        <v>131</v>
      </c>
      <c r="AZ4" s="862"/>
      <c r="BA4" s="862"/>
      <c r="BB4" s="862"/>
      <c r="BC4" s="862"/>
      <c r="BD4" s="862"/>
      <c r="BE4" s="862"/>
      <c r="BF4" s="863"/>
      <c r="BG4" s="861">
        <v>132</v>
      </c>
      <c r="BH4" s="862"/>
      <c r="BI4" s="862"/>
      <c r="BJ4" s="862"/>
      <c r="BK4" s="862"/>
      <c r="BL4" s="862"/>
      <c r="BM4" s="862"/>
      <c r="BN4" s="863"/>
      <c r="BO4" s="861">
        <v>132</v>
      </c>
      <c r="BP4" s="862"/>
      <c r="BQ4" s="862"/>
      <c r="BR4" s="862"/>
      <c r="BS4" s="862"/>
      <c r="BT4" s="862"/>
      <c r="BU4" s="862"/>
      <c r="BV4" s="863"/>
      <c r="BW4" s="861">
        <v>133</v>
      </c>
      <c r="BX4" s="862"/>
      <c r="BY4" s="862"/>
      <c r="BZ4" s="862"/>
      <c r="CA4" s="862"/>
      <c r="CB4" s="862"/>
      <c r="CC4" s="862"/>
      <c r="CD4" s="863"/>
      <c r="CE4" s="861">
        <v>134</v>
      </c>
      <c r="CF4" s="862"/>
      <c r="CG4" s="862"/>
      <c r="CH4" s="862"/>
      <c r="CI4" s="862"/>
      <c r="CJ4" s="862"/>
      <c r="CK4" s="862"/>
      <c r="CL4" s="862"/>
      <c r="CM4" s="863"/>
      <c r="CN4" s="889" t="s">
        <v>1584</v>
      </c>
      <c r="CO4" s="890"/>
      <c r="CP4" s="890"/>
      <c r="CQ4" s="890"/>
      <c r="CR4" s="890"/>
      <c r="CS4" s="890"/>
      <c r="CT4" s="890"/>
      <c r="CU4" s="891"/>
      <c r="CV4" s="889" t="s">
        <v>1585</v>
      </c>
      <c r="CW4" s="890"/>
      <c r="CX4" s="890"/>
      <c r="CY4" s="890"/>
      <c r="CZ4" s="890"/>
      <c r="DA4" s="890"/>
      <c r="DB4" s="890"/>
      <c r="DC4" s="890"/>
      <c r="DD4" s="890"/>
      <c r="DE4" s="895"/>
    </row>
    <row r="5" spans="1:125" ht="12.75" customHeight="1" x14ac:dyDescent="0.25">
      <c r="A5" s="886"/>
      <c r="B5" s="871"/>
      <c r="C5" s="871"/>
      <c r="D5" s="871"/>
      <c r="E5" s="871"/>
      <c r="F5" s="871"/>
      <c r="G5" s="871"/>
      <c r="H5" s="871"/>
      <c r="I5" s="871"/>
      <c r="J5" s="871"/>
      <c r="K5" s="871"/>
      <c r="L5" s="871"/>
      <c r="M5" s="871"/>
      <c r="N5" s="871"/>
      <c r="O5" s="872"/>
      <c r="P5" s="870"/>
      <c r="Q5" s="871"/>
      <c r="R5" s="871"/>
      <c r="S5" s="871"/>
      <c r="T5" s="871"/>
      <c r="U5" s="871"/>
      <c r="V5" s="871"/>
      <c r="W5" s="871"/>
      <c r="X5" s="871"/>
      <c r="Y5" s="871"/>
      <c r="Z5" s="871"/>
      <c r="AA5" s="871"/>
      <c r="AB5" s="871"/>
      <c r="AC5" s="872"/>
      <c r="AD5" s="870"/>
      <c r="AE5" s="871"/>
      <c r="AF5" s="872"/>
      <c r="AG5" s="867"/>
      <c r="AH5" s="868"/>
      <c r="AI5" s="868"/>
      <c r="AJ5" s="869"/>
      <c r="AK5" s="864" t="s">
        <v>1041</v>
      </c>
      <c r="AL5" s="865"/>
      <c r="AM5" s="865"/>
      <c r="AN5" s="865"/>
      <c r="AO5" s="865"/>
      <c r="AP5" s="865"/>
      <c r="AQ5" s="865"/>
      <c r="AR5" s="865"/>
      <c r="AS5" s="865"/>
      <c r="AT5" s="865"/>
      <c r="AU5" s="865"/>
      <c r="AV5" s="865"/>
      <c r="AW5" s="865"/>
      <c r="AX5" s="866"/>
      <c r="AY5" s="867" t="s">
        <v>1045</v>
      </c>
      <c r="AZ5" s="868"/>
      <c r="BA5" s="868"/>
      <c r="BB5" s="868"/>
      <c r="BC5" s="868"/>
      <c r="BD5" s="868"/>
      <c r="BE5" s="868"/>
      <c r="BF5" s="869"/>
      <c r="BG5" s="867" t="s">
        <v>1586</v>
      </c>
      <c r="BH5" s="868"/>
      <c r="BI5" s="868"/>
      <c r="BJ5" s="868"/>
      <c r="BK5" s="868"/>
      <c r="BL5" s="868"/>
      <c r="BM5" s="868"/>
      <c r="BN5" s="869"/>
      <c r="BO5" s="867" t="s">
        <v>1588</v>
      </c>
      <c r="BP5" s="868"/>
      <c r="BQ5" s="868"/>
      <c r="BR5" s="868"/>
      <c r="BS5" s="868"/>
      <c r="BT5" s="868"/>
      <c r="BU5" s="868"/>
      <c r="BV5" s="869"/>
      <c r="BW5" s="867" t="s">
        <v>1583</v>
      </c>
      <c r="BX5" s="868"/>
      <c r="BY5" s="868"/>
      <c r="BZ5" s="868"/>
      <c r="CA5" s="868"/>
      <c r="CB5" s="868"/>
      <c r="CC5" s="868"/>
      <c r="CD5" s="869"/>
      <c r="CE5" s="870" t="s">
        <v>361</v>
      </c>
      <c r="CF5" s="871"/>
      <c r="CG5" s="871"/>
      <c r="CH5" s="871"/>
      <c r="CI5" s="871"/>
      <c r="CJ5" s="871"/>
      <c r="CK5" s="871"/>
      <c r="CL5" s="871"/>
      <c r="CM5" s="872"/>
      <c r="CN5" s="867"/>
      <c r="CO5" s="868"/>
      <c r="CP5" s="868"/>
      <c r="CQ5" s="868"/>
      <c r="CR5" s="868"/>
      <c r="CS5" s="868"/>
      <c r="CT5" s="868"/>
      <c r="CU5" s="869"/>
      <c r="CV5" s="867"/>
      <c r="CW5" s="868"/>
      <c r="CX5" s="868"/>
      <c r="CY5" s="868"/>
      <c r="CZ5" s="868"/>
      <c r="DA5" s="868"/>
      <c r="DB5" s="868"/>
      <c r="DC5" s="868"/>
      <c r="DD5" s="868"/>
      <c r="DE5" s="896"/>
    </row>
    <row r="6" spans="1:125" ht="44.25" customHeight="1" x14ac:dyDescent="0.25">
      <c r="A6" s="887"/>
      <c r="B6" s="865"/>
      <c r="C6" s="865"/>
      <c r="D6" s="865"/>
      <c r="E6" s="865"/>
      <c r="F6" s="865"/>
      <c r="G6" s="865"/>
      <c r="H6" s="865"/>
      <c r="I6" s="865"/>
      <c r="J6" s="865"/>
      <c r="K6" s="865"/>
      <c r="L6" s="865"/>
      <c r="M6" s="865"/>
      <c r="N6" s="865"/>
      <c r="O6" s="866"/>
      <c r="P6" s="864"/>
      <c r="Q6" s="865"/>
      <c r="R6" s="865"/>
      <c r="S6" s="865"/>
      <c r="T6" s="865"/>
      <c r="U6" s="865"/>
      <c r="V6" s="865"/>
      <c r="W6" s="865"/>
      <c r="X6" s="865"/>
      <c r="Y6" s="865"/>
      <c r="Z6" s="865"/>
      <c r="AA6" s="865"/>
      <c r="AB6" s="865"/>
      <c r="AC6" s="866"/>
      <c r="AD6" s="864"/>
      <c r="AE6" s="865"/>
      <c r="AF6" s="866"/>
      <c r="AG6" s="892"/>
      <c r="AH6" s="893"/>
      <c r="AI6" s="893"/>
      <c r="AJ6" s="894"/>
      <c r="AK6" s="873" t="s">
        <v>1042</v>
      </c>
      <c r="AL6" s="874"/>
      <c r="AM6" s="874"/>
      <c r="AN6" s="874"/>
      <c r="AO6" s="874"/>
      <c r="AP6" s="875"/>
      <c r="AQ6" s="873" t="s">
        <v>6</v>
      </c>
      <c r="AR6" s="874"/>
      <c r="AS6" s="874"/>
      <c r="AT6" s="874"/>
      <c r="AU6" s="874"/>
      <c r="AV6" s="874"/>
      <c r="AW6" s="874"/>
      <c r="AX6" s="875"/>
      <c r="AY6" s="876" t="s">
        <v>1587</v>
      </c>
      <c r="AZ6" s="877"/>
      <c r="BA6" s="877"/>
      <c r="BB6" s="877"/>
      <c r="BC6" s="877"/>
      <c r="BD6" s="877"/>
      <c r="BE6" s="877"/>
      <c r="BF6" s="878"/>
      <c r="BG6" s="892"/>
      <c r="BH6" s="893"/>
      <c r="BI6" s="893"/>
      <c r="BJ6" s="893"/>
      <c r="BK6" s="893"/>
      <c r="BL6" s="893"/>
      <c r="BM6" s="893"/>
      <c r="BN6" s="894"/>
      <c r="BO6" s="892"/>
      <c r="BP6" s="893"/>
      <c r="BQ6" s="893"/>
      <c r="BR6" s="893"/>
      <c r="BS6" s="893"/>
      <c r="BT6" s="893"/>
      <c r="BU6" s="893"/>
      <c r="BV6" s="894"/>
      <c r="BW6" s="892"/>
      <c r="BX6" s="893"/>
      <c r="BY6" s="893"/>
      <c r="BZ6" s="893"/>
      <c r="CA6" s="893"/>
      <c r="CB6" s="893"/>
      <c r="CC6" s="893"/>
      <c r="CD6" s="894"/>
      <c r="CE6" s="864"/>
      <c r="CF6" s="865"/>
      <c r="CG6" s="865"/>
      <c r="CH6" s="865"/>
      <c r="CI6" s="865"/>
      <c r="CJ6" s="865"/>
      <c r="CK6" s="865"/>
      <c r="CL6" s="865"/>
      <c r="CM6" s="866"/>
      <c r="CN6" s="892"/>
      <c r="CO6" s="893"/>
      <c r="CP6" s="893"/>
      <c r="CQ6" s="893"/>
      <c r="CR6" s="893"/>
      <c r="CS6" s="893"/>
      <c r="CT6" s="893"/>
      <c r="CU6" s="894"/>
      <c r="CV6" s="892"/>
      <c r="CW6" s="893"/>
      <c r="CX6" s="893"/>
      <c r="CY6" s="893"/>
      <c r="CZ6" s="893"/>
      <c r="DA6" s="893"/>
      <c r="DB6" s="893"/>
      <c r="DC6" s="893"/>
      <c r="DD6" s="893"/>
      <c r="DE6" s="897"/>
    </row>
    <row r="7" spans="1:125" s="3" customFormat="1" ht="6" hidden="1" customHeight="1" x14ac:dyDescent="0.2">
      <c r="A7" s="58"/>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60">
        <v>35480</v>
      </c>
      <c r="AH7" s="60"/>
      <c r="AI7" s="60"/>
      <c r="AJ7" s="60"/>
      <c r="AK7" s="857"/>
      <c r="AL7" s="857"/>
      <c r="AM7" s="857"/>
      <c r="AN7" s="857"/>
      <c r="AO7" s="857"/>
      <c r="AP7" s="857"/>
      <c r="AQ7" s="858"/>
      <c r="AR7" s="858"/>
      <c r="AS7" s="858"/>
      <c r="AT7" s="858"/>
      <c r="AU7" s="858"/>
      <c r="AV7" s="858"/>
      <c r="AW7" s="858"/>
      <c r="AX7" s="858"/>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61"/>
    </row>
    <row r="8" spans="1:125" s="3" customFormat="1" ht="23.25" customHeight="1" x14ac:dyDescent="0.2">
      <c r="A8" s="809" t="s">
        <v>1920</v>
      </c>
      <c r="B8" s="810"/>
      <c r="C8" s="810"/>
      <c r="D8" s="810"/>
      <c r="E8" s="810"/>
      <c r="F8" s="810"/>
      <c r="G8" s="810"/>
      <c r="H8" s="810"/>
      <c r="I8" s="810"/>
      <c r="J8" s="810"/>
      <c r="K8" s="810"/>
      <c r="L8" s="810"/>
      <c r="M8" s="810"/>
      <c r="N8" s="810"/>
      <c r="O8" s="810"/>
      <c r="P8" s="847" t="s">
        <v>1921</v>
      </c>
      <c r="Q8" s="847"/>
      <c r="R8" s="847"/>
      <c r="S8" s="847"/>
      <c r="T8" s="847"/>
      <c r="U8" s="847"/>
      <c r="V8" s="847"/>
      <c r="W8" s="847"/>
      <c r="X8" s="847"/>
      <c r="Y8" s="847"/>
      <c r="Z8" s="847"/>
      <c r="AA8" s="847"/>
      <c r="AB8" s="847"/>
      <c r="AC8" s="847"/>
      <c r="AD8" s="804"/>
      <c r="AE8" s="804"/>
      <c r="AF8" s="804"/>
      <c r="AG8" s="805">
        <v>9</v>
      </c>
      <c r="AH8" s="805"/>
      <c r="AI8" s="805"/>
      <c r="AJ8" s="805"/>
      <c r="AK8" s="859">
        <v>17219.099999999999</v>
      </c>
      <c r="AL8" s="859"/>
      <c r="AM8" s="859"/>
      <c r="AN8" s="859"/>
      <c r="AO8" s="859"/>
      <c r="AP8" s="859"/>
      <c r="AQ8" s="776">
        <f t="shared" ref="AQ8:AQ75" si="0">AG8*AK8*12</f>
        <v>1859662.7999999998</v>
      </c>
      <c r="AR8" s="776"/>
      <c r="AS8" s="776"/>
      <c r="AT8" s="776"/>
      <c r="AU8" s="776"/>
      <c r="AV8" s="776"/>
      <c r="AW8" s="776"/>
      <c r="AX8" s="776"/>
      <c r="AY8" s="799"/>
      <c r="AZ8" s="799"/>
      <c r="BA8" s="799"/>
      <c r="BB8" s="799"/>
      <c r="BC8" s="799"/>
      <c r="BD8" s="799"/>
      <c r="BE8" s="799"/>
      <c r="BF8" s="799"/>
      <c r="BG8" s="799"/>
      <c r="BH8" s="799"/>
      <c r="BI8" s="799"/>
      <c r="BJ8" s="799"/>
      <c r="BK8" s="799"/>
      <c r="BL8" s="799"/>
      <c r="BM8" s="799"/>
      <c r="BN8" s="799"/>
      <c r="BO8" s="799">
        <f>(((AK8/30.4)*50)*AG8)</f>
        <v>254887.99342105258</v>
      </c>
      <c r="BP8" s="799"/>
      <c r="BQ8" s="799"/>
      <c r="BR8" s="799"/>
      <c r="BS8" s="799"/>
      <c r="BT8" s="799"/>
      <c r="BU8" s="799"/>
      <c r="BV8" s="799"/>
      <c r="BW8" s="799"/>
      <c r="BX8" s="799"/>
      <c r="BY8" s="799"/>
      <c r="BZ8" s="799"/>
      <c r="CA8" s="799"/>
      <c r="CB8" s="799"/>
      <c r="CC8" s="799"/>
      <c r="CD8" s="799"/>
      <c r="CE8" s="799"/>
      <c r="CF8" s="799"/>
      <c r="CG8" s="799"/>
      <c r="CH8" s="799"/>
      <c r="CI8" s="799"/>
      <c r="CJ8" s="799"/>
      <c r="CK8" s="799"/>
      <c r="CL8" s="799"/>
      <c r="CM8" s="799"/>
      <c r="CN8" s="799"/>
      <c r="CO8" s="799"/>
      <c r="CP8" s="799"/>
      <c r="CQ8" s="799"/>
      <c r="CR8" s="799"/>
      <c r="CS8" s="799"/>
      <c r="CT8" s="799"/>
      <c r="CU8" s="799"/>
      <c r="CV8" s="776">
        <f>SUM(AQ8:CU8)</f>
        <v>2114550.7934210524</v>
      </c>
      <c r="CW8" s="776"/>
      <c r="CX8" s="776"/>
      <c r="CY8" s="776"/>
      <c r="CZ8" s="776"/>
      <c r="DA8" s="776"/>
      <c r="DB8" s="776"/>
      <c r="DC8" s="776"/>
      <c r="DD8" s="776"/>
      <c r="DE8" s="777"/>
      <c r="DG8" s="516"/>
      <c r="DR8" s="81">
        <f>SUM(CV9:DE13)</f>
        <v>1033682.9644736842</v>
      </c>
    </row>
    <row r="9" spans="1:125" s="3" customFormat="1" ht="23.25" customHeight="1" x14ac:dyDescent="0.2">
      <c r="A9" s="809" t="s">
        <v>1922</v>
      </c>
      <c r="B9" s="810"/>
      <c r="C9" s="810"/>
      <c r="D9" s="810"/>
      <c r="E9" s="810"/>
      <c r="F9" s="810"/>
      <c r="G9" s="810"/>
      <c r="H9" s="810"/>
      <c r="I9" s="810"/>
      <c r="J9" s="810"/>
      <c r="K9" s="810"/>
      <c r="L9" s="810"/>
      <c r="M9" s="810"/>
      <c r="N9" s="810"/>
      <c r="O9" s="810"/>
      <c r="P9" s="803" t="s">
        <v>1923</v>
      </c>
      <c r="Q9" s="803"/>
      <c r="R9" s="803"/>
      <c r="S9" s="803"/>
      <c r="T9" s="803"/>
      <c r="U9" s="803"/>
      <c r="V9" s="803"/>
      <c r="W9" s="803"/>
      <c r="X9" s="803"/>
      <c r="Y9" s="803"/>
      <c r="Z9" s="803"/>
      <c r="AA9" s="803"/>
      <c r="AB9" s="803"/>
      <c r="AC9" s="803"/>
      <c r="AD9" s="804"/>
      <c r="AE9" s="804"/>
      <c r="AF9" s="804"/>
      <c r="AG9" s="805">
        <v>1</v>
      </c>
      <c r="AH9" s="805"/>
      <c r="AI9" s="805"/>
      <c r="AJ9" s="805"/>
      <c r="AK9" s="806">
        <v>40569</v>
      </c>
      <c r="AL9" s="807"/>
      <c r="AM9" s="807"/>
      <c r="AN9" s="807"/>
      <c r="AO9" s="807"/>
      <c r="AP9" s="808"/>
      <c r="AQ9" s="776">
        <f t="shared" si="0"/>
        <v>486828</v>
      </c>
      <c r="AR9" s="776"/>
      <c r="AS9" s="776"/>
      <c r="AT9" s="776"/>
      <c r="AU9" s="776"/>
      <c r="AV9" s="776"/>
      <c r="AW9" s="776"/>
      <c r="AX9" s="776"/>
      <c r="AY9" s="799"/>
      <c r="AZ9" s="799"/>
      <c r="BA9" s="799"/>
      <c r="BB9" s="799"/>
      <c r="BC9" s="799"/>
      <c r="BD9" s="799"/>
      <c r="BE9" s="799"/>
      <c r="BF9" s="799"/>
      <c r="BG9" s="799"/>
      <c r="BH9" s="799"/>
      <c r="BI9" s="799"/>
      <c r="BJ9" s="799"/>
      <c r="BK9" s="799"/>
      <c r="BL9" s="799"/>
      <c r="BM9" s="799"/>
      <c r="BN9" s="799"/>
      <c r="BO9" s="799">
        <f t="shared" ref="BO9:BO78" si="1">(((AK9/30.4)*50)*AG9)</f>
        <v>66725.328947368427</v>
      </c>
      <c r="BP9" s="799"/>
      <c r="BQ9" s="799"/>
      <c r="BR9" s="799"/>
      <c r="BS9" s="799"/>
      <c r="BT9" s="799"/>
      <c r="BU9" s="799"/>
      <c r="BV9" s="799"/>
      <c r="BW9" s="799"/>
      <c r="BX9" s="799"/>
      <c r="BY9" s="799"/>
      <c r="BZ9" s="799"/>
      <c r="CA9" s="799"/>
      <c r="CB9" s="799"/>
      <c r="CC9" s="799"/>
      <c r="CD9" s="799"/>
      <c r="CE9" s="799"/>
      <c r="CF9" s="799"/>
      <c r="CG9" s="799"/>
      <c r="CH9" s="799"/>
      <c r="CI9" s="799"/>
      <c r="CJ9" s="799"/>
      <c r="CK9" s="799"/>
      <c r="CL9" s="799"/>
      <c r="CM9" s="799"/>
      <c r="CN9" s="799"/>
      <c r="CO9" s="799"/>
      <c r="CP9" s="799"/>
      <c r="CQ9" s="799"/>
      <c r="CR9" s="799"/>
      <c r="CS9" s="799"/>
      <c r="CT9" s="799"/>
      <c r="CU9" s="799"/>
      <c r="CV9" s="776">
        <f t="shared" ref="CV9:CV81" si="2">SUM(AQ9:CU9)</f>
        <v>553553.32894736843</v>
      </c>
      <c r="CW9" s="776"/>
      <c r="CX9" s="776"/>
      <c r="CY9" s="776"/>
      <c r="CZ9" s="776"/>
      <c r="DA9" s="776"/>
      <c r="DB9" s="776"/>
      <c r="DC9" s="776"/>
      <c r="DD9" s="776"/>
      <c r="DE9" s="777"/>
      <c r="DU9" s="81"/>
    </row>
    <row r="10" spans="1:125" s="3" customFormat="1" ht="23.25" customHeight="1" x14ac:dyDescent="0.2">
      <c r="A10" s="809" t="s">
        <v>1924</v>
      </c>
      <c r="B10" s="810"/>
      <c r="C10" s="810"/>
      <c r="D10" s="810"/>
      <c r="E10" s="810"/>
      <c r="F10" s="810"/>
      <c r="G10" s="810"/>
      <c r="H10" s="810"/>
      <c r="I10" s="810"/>
      <c r="J10" s="810"/>
      <c r="K10" s="810"/>
      <c r="L10" s="810"/>
      <c r="M10" s="810"/>
      <c r="N10" s="810"/>
      <c r="O10" s="810"/>
      <c r="P10" s="803" t="s">
        <v>1923</v>
      </c>
      <c r="Q10" s="803"/>
      <c r="R10" s="803"/>
      <c r="S10" s="803"/>
      <c r="T10" s="803"/>
      <c r="U10" s="803"/>
      <c r="V10" s="803"/>
      <c r="W10" s="803"/>
      <c r="X10" s="803"/>
      <c r="Y10" s="803"/>
      <c r="Z10" s="803"/>
      <c r="AA10" s="803"/>
      <c r="AB10" s="803"/>
      <c r="AC10" s="803"/>
      <c r="AD10" s="804"/>
      <c r="AE10" s="804"/>
      <c r="AF10" s="804"/>
      <c r="AG10" s="805">
        <v>1</v>
      </c>
      <c r="AH10" s="805"/>
      <c r="AI10" s="805"/>
      <c r="AJ10" s="805"/>
      <c r="AK10" s="806">
        <v>5482.9</v>
      </c>
      <c r="AL10" s="807"/>
      <c r="AM10" s="807"/>
      <c r="AN10" s="807"/>
      <c r="AO10" s="807"/>
      <c r="AP10" s="808"/>
      <c r="AQ10" s="776">
        <f t="shared" si="0"/>
        <v>65794.799999999988</v>
      </c>
      <c r="AR10" s="776"/>
      <c r="AS10" s="776"/>
      <c r="AT10" s="776"/>
      <c r="AU10" s="776"/>
      <c r="AV10" s="776"/>
      <c r="AW10" s="776"/>
      <c r="AX10" s="776"/>
      <c r="AY10" s="799"/>
      <c r="AZ10" s="799"/>
      <c r="BA10" s="799"/>
      <c r="BB10" s="799"/>
      <c r="BC10" s="799"/>
      <c r="BD10" s="799"/>
      <c r="BE10" s="799"/>
      <c r="BF10" s="799"/>
      <c r="BG10" s="799"/>
      <c r="BH10" s="799"/>
      <c r="BI10" s="799"/>
      <c r="BJ10" s="799"/>
      <c r="BK10" s="799"/>
      <c r="BL10" s="799"/>
      <c r="BM10" s="799"/>
      <c r="BN10" s="799"/>
      <c r="BO10" s="799">
        <f t="shared" si="1"/>
        <v>9017.9276315789466</v>
      </c>
      <c r="BP10" s="799"/>
      <c r="BQ10" s="799"/>
      <c r="BR10" s="799"/>
      <c r="BS10" s="799"/>
      <c r="BT10" s="799"/>
      <c r="BU10" s="799"/>
      <c r="BV10" s="799"/>
      <c r="BW10" s="799"/>
      <c r="BX10" s="799"/>
      <c r="BY10" s="799"/>
      <c r="BZ10" s="799"/>
      <c r="CA10" s="799"/>
      <c r="CB10" s="799"/>
      <c r="CC10" s="799"/>
      <c r="CD10" s="799"/>
      <c r="CE10" s="799"/>
      <c r="CF10" s="799"/>
      <c r="CG10" s="799"/>
      <c r="CH10" s="799"/>
      <c r="CI10" s="799"/>
      <c r="CJ10" s="799"/>
      <c r="CK10" s="799"/>
      <c r="CL10" s="799"/>
      <c r="CM10" s="799"/>
      <c r="CN10" s="799"/>
      <c r="CO10" s="799"/>
      <c r="CP10" s="799"/>
      <c r="CQ10" s="799"/>
      <c r="CR10" s="799"/>
      <c r="CS10" s="799"/>
      <c r="CT10" s="799"/>
      <c r="CU10" s="799"/>
      <c r="CV10" s="776">
        <f t="shared" si="2"/>
        <v>74812.727631578935</v>
      </c>
      <c r="CW10" s="776"/>
      <c r="CX10" s="776"/>
      <c r="CY10" s="776"/>
      <c r="CZ10" s="776"/>
      <c r="DA10" s="776"/>
      <c r="DB10" s="776"/>
      <c r="DC10" s="776"/>
      <c r="DD10" s="776"/>
      <c r="DE10" s="777"/>
      <c r="DU10" s="81"/>
    </row>
    <row r="11" spans="1:125" s="3" customFormat="1" ht="23.25" customHeight="1" x14ac:dyDescent="0.2">
      <c r="A11" s="809" t="s">
        <v>2025</v>
      </c>
      <c r="B11" s="810"/>
      <c r="C11" s="810"/>
      <c r="D11" s="810"/>
      <c r="E11" s="810"/>
      <c r="F11" s="810"/>
      <c r="G11" s="810"/>
      <c r="H11" s="810"/>
      <c r="I11" s="810"/>
      <c r="J11" s="810"/>
      <c r="K11" s="810"/>
      <c r="L11" s="810"/>
      <c r="M11" s="810"/>
      <c r="N11" s="810"/>
      <c r="O11" s="810"/>
      <c r="P11" s="803" t="s">
        <v>1923</v>
      </c>
      <c r="Q11" s="803"/>
      <c r="R11" s="803"/>
      <c r="S11" s="803"/>
      <c r="T11" s="803"/>
      <c r="U11" s="803"/>
      <c r="V11" s="803"/>
      <c r="W11" s="803"/>
      <c r="X11" s="803"/>
      <c r="Y11" s="803"/>
      <c r="Z11" s="803"/>
      <c r="AA11" s="803"/>
      <c r="AB11" s="803"/>
      <c r="AC11" s="803"/>
      <c r="AD11" s="804"/>
      <c r="AE11" s="804"/>
      <c r="AF11" s="804"/>
      <c r="AG11" s="805">
        <v>1</v>
      </c>
      <c r="AH11" s="805"/>
      <c r="AI11" s="805"/>
      <c r="AJ11" s="805"/>
      <c r="AK11" s="806">
        <v>6246</v>
      </c>
      <c r="AL11" s="807"/>
      <c r="AM11" s="807"/>
      <c r="AN11" s="807"/>
      <c r="AO11" s="807"/>
      <c r="AP11" s="808"/>
      <c r="AQ11" s="776">
        <f t="shared" si="0"/>
        <v>74952</v>
      </c>
      <c r="AR11" s="776"/>
      <c r="AS11" s="776"/>
      <c r="AT11" s="776"/>
      <c r="AU11" s="776"/>
      <c r="AV11" s="776"/>
      <c r="AW11" s="776"/>
      <c r="AX11" s="776"/>
      <c r="AY11" s="860"/>
      <c r="AZ11" s="860"/>
      <c r="BA11" s="860"/>
      <c r="BB11" s="860"/>
      <c r="BC11" s="860"/>
      <c r="BD11" s="860"/>
      <c r="BE11" s="860"/>
      <c r="BF11" s="860"/>
      <c r="BG11" s="799"/>
      <c r="BH11" s="799"/>
      <c r="BI11" s="799"/>
      <c r="BJ11" s="799"/>
      <c r="BK11" s="799"/>
      <c r="BL11" s="799"/>
      <c r="BM11" s="799"/>
      <c r="BN11" s="799"/>
      <c r="BO11" s="799">
        <f t="shared" si="1"/>
        <v>10273.026315789473</v>
      </c>
      <c r="BP11" s="799"/>
      <c r="BQ11" s="799"/>
      <c r="BR11" s="799"/>
      <c r="BS11" s="799"/>
      <c r="BT11" s="799"/>
      <c r="BU11" s="799"/>
      <c r="BV11" s="799"/>
      <c r="BW11" s="799"/>
      <c r="BX11" s="799"/>
      <c r="BY11" s="799"/>
      <c r="BZ11" s="799"/>
      <c r="CA11" s="799"/>
      <c r="CB11" s="799"/>
      <c r="CC11" s="799"/>
      <c r="CD11" s="799"/>
      <c r="CE11" s="799"/>
      <c r="CF11" s="799"/>
      <c r="CG11" s="799"/>
      <c r="CH11" s="799"/>
      <c r="CI11" s="799"/>
      <c r="CJ11" s="799"/>
      <c r="CK11" s="799"/>
      <c r="CL11" s="799"/>
      <c r="CM11" s="799"/>
      <c r="CN11" s="799"/>
      <c r="CO11" s="799"/>
      <c r="CP11" s="799"/>
      <c r="CQ11" s="799"/>
      <c r="CR11" s="799"/>
      <c r="CS11" s="799"/>
      <c r="CT11" s="799"/>
      <c r="CU11" s="799"/>
      <c r="CV11" s="776">
        <f t="shared" si="2"/>
        <v>85225.026315789466</v>
      </c>
      <c r="CW11" s="776"/>
      <c r="CX11" s="776"/>
      <c r="CY11" s="776"/>
      <c r="CZ11" s="776"/>
      <c r="DA11" s="776"/>
      <c r="DB11" s="776"/>
      <c r="DC11" s="776"/>
      <c r="DD11" s="776"/>
      <c r="DE11" s="777"/>
      <c r="DU11" s="82"/>
    </row>
    <row r="12" spans="1:125" s="3" customFormat="1" ht="23.25" customHeight="1" x14ac:dyDescent="0.2">
      <c r="A12" s="809" t="s">
        <v>1926</v>
      </c>
      <c r="B12" s="810"/>
      <c r="C12" s="810"/>
      <c r="D12" s="810"/>
      <c r="E12" s="810"/>
      <c r="F12" s="810"/>
      <c r="G12" s="810"/>
      <c r="H12" s="810"/>
      <c r="I12" s="810"/>
      <c r="J12" s="810"/>
      <c r="K12" s="810"/>
      <c r="L12" s="810"/>
      <c r="M12" s="810"/>
      <c r="N12" s="810"/>
      <c r="O12" s="810"/>
      <c r="P12" s="803" t="s">
        <v>1923</v>
      </c>
      <c r="Q12" s="803"/>
      <c r="R12" s="803"/>
      <c r="S12" s="803"/>
      <c r="T12" s="803"/>
      <c r="U12" s="803"/>
      <c r="V12" s="803"/>
      <c r="W12" s="803"/>
      <c r="X12" s="803"/>
      <c r="Y12" s="803"/>
      <c r="Z12" s="803"/>
      <c r="AA12" s="803"/>
      <c r="AB12" s="803"/>
      <c r="AC12" s="803"/>
      <c r="AD12" s="804"/>
      <c r="AE12" s="804"/>
      <c r="AF12" s="804"/>
      <c r="AG12" s="805">
        <v>1</v>
      </c>
      <c r="AH12" s="805"/>
      <c r="AI12" s="805"/>
      <c r="AJ12" s="805"/>
      <c r="AK12" s="806">
        <v>6240</v>
      </c>
      <c r="AL12" s="807"/>
      <c r="AM12" s="807"/>
      <c r="AN12" s="807"/>
      <c r="AO12" s="807"/>
      <c r="AP12" s="808"/>
      <c r="AQ12" s="776">
        <f t="shared" si="0"/>
        <v>74880</v>
      </c>
      <c r="AR12" s="776"/>
      <c r="AS12" s="776"/>
      <c r="AT12" s="776"/>
      <c r="AU12" s="776"/>
      <c r="AV12" s="776"/>
      <c r="AW12" s="776"/>
      <c r="AX12" s="776"/>
      <c r="AY12" s="856"/>
      <c r="AZ12" s="856"/>
      <c r="BA12" s="856"/>
      <c r="BB12" s="856"/>
      <c r="BC12" s="856"/>
      <c r="BD12" s="856"/>
      <c r="BE12" s="856"/>
      <c r="BF12" s="856"/>
      <c r="BG12" s="799"/>
      <c r="BH12" s="799"/>
      <c r="BI12" s="799"/>
      <c r="BJ12" s="799"/>
      <c r="BK12" s="799"/>
      <c r="BL12" s="799"/>
      <c r="BM12" s="799"/>
      <c r="BN12" s="799"/>
      <c r="BO12" s="799">
        <f t="shared" si="1"/>
        <v>10263.157894736842</v>
      </c>
      <c r="BP12" s="799"/>
      <c r="BQ12" s="799"/>
      <c r="BR12" s="799"/>
      <c r="BS12" s="799"/>
      <c r="BT12" s="799"/>
      <c r="BU12" s="799"/>
      <c r="BV12" s="799"/>
      <c r="BW12" s="799"/>
      <c r="BX12" s="799"/>
      <c r="BY12" s="799"/>
      <c r="BZ12" s="799"/>
      <c r="CA12" s="799"/>
      <c r="CB12" s="799"/>
      <c r="CC12" s="799"/>
      <c r="CD12" s="799"/>
      <c r="CE12" s="799"/>
      <c r="CF12" s="799"/>
      <c r="CG12" s="799"/>
      <c r="CH12" s="799"/>
      <c r="CI12" s="799"/>
      <c r="CJ12" s="799"/>
      <c r="CK12" s="799"/>
      <c r="CL12" s="799"/>
      <c r="CM12" s="799"/>
      <c r="CN12" s="799"/>
      <c r="CO12" s="799"/>
      <c r="CP12" s="799"/>
      <c r="CQ12" s="799"/>
      <c r="CR12" s="799"/>
      <c r="CS12" s="799"/>
      <c r="CT12" s="799"/>
      <c r="CU12" s="799"/>
      <c r="CV12" s="776">
        <f t="shared" si="2"/>
        <v>85143.15789473684</v>
      </c>
      <c r="CW12" s="776"/>
      <c r="CX12" s="776"/>
      <c r="CY12" s="776"/>
      <c r="CZ12" s="776"/>
      <c r="DA12" s="776"/>
      <c r="DB12" s="776"/>
      <c r="DC12" s="776"/>
      <c r="DD12" s="776"/>
      <c r="DE12" s="777"/>
    </row>
    <row r="13" spans="1:125" s="3" customFormat="1" ht="23.25" customHeight="1" x14ac:dyDescent="0.2">
      <c r="A13" s="809" t="s">
        <v>1927</v>
      </c>
      <c r="B13" s="810"/>
      <c r="C13" s="810"/>
      <c r="D13" s="810"/>
      <c r="E13" s="810"/>
      <c r="F13" s="810"/>
      <c r="G13" s="810"/>
      <c r="H13" s="810"/>
      <c r="I13" s="810"/>
      <c r="J13" s="810"/>
      <c r="K13" s="810"/>
      <c r="L13" s="810"/>
      <c r="M13" s="810"/>
      <c r="N13" s="810"/>
      <c r="O13" s="810"/>
      <c r="P13" s="803" t="s">
        <v>1923</v>
      </c>
      <c r="Q13" s="803"/>
      <c r="R13" s="803"/>
      <c r="S13" s="803"/>
      <c r="T13" s="803"/>
      <c r="U13" s="803"/>
      <c r="V13" s="803"/>
      <c r="W13" s="803"/>
      <c r="X13" s="803"/>
      <c r="Y13" s="803"/>
      <c r="Z13" s="803"/>
      <c r="AA13" s="803"/>
      <c r="AB13" s="803"/>
      <c r="AC13" s="803"/>
      <c r="AD13" s="804"/>
      <c r="AE13" s="804"/>
      <c r="AF13" s="804"/>
      <c r="AG13" s="805">
        <v>1</v>
      </c>
      <c r="AH13" s="805"/>
      <c r="AI13" s="805"/>
      <c r="AJ13" s="805"/>
      <c r="AK13" s="806">
        <v>17219</v>
      </c>
      <c r="AL13" s="807"/>
      <c r="AM13" s="807"/>
      <c r="AN13" s="807"/>
      <c r="AO13" s="807"/>
      <c r="AP13" s="808"/>
      <c r="AQ13" s="776">
        <f t="shared" si="0"/>
        <v>206628</v>
      </c>
      <c r="AR13" s="776"/>
      <c r="AS13" s="776"/>
      <c r="AT13" s="776"/>
      <c r="AU13" s="776"/>
      <c r="AV13" s="776"/>
      <c r="AW13" s="776"/>
      <c r="AX13" s="776"/>
      <c r="AY13" s="856"/>
      <c r="AZ13" s="856"/>
      <c r="BA13" s="856"/>
      <c r="BB13" s="856"/>
      <c r="BC13" s="856"/>
      <c r="BD13" s="856"/>
      <c r="BE13" s="856"/>
      <c r="BF13" s="856"/>
      <c r="BG13" s="799"/>
      <c r="BH13" s="799"/>
      <c r="BI13" s="799"/>
      <c r="BJ13" s="799"/>
      <c r="BK13" s="799"/>
      <c r="BL13" s="799"/>
      <c r="BM13" s="799"/>
      <c r="BN13" s="799"/>
      <c r="BO13" s="799">
        <f t="shared" si="1"/>
        <v>28320.723684210527</v>
      </c>
      <c r="BP13" s="799"/>
      <c r="BQ13" s="799"/>
      <c r="BR13" s="799"/>
      <c r="BS13" s="799"/>
      <c r="BT13" s="799"/>
      <c r="BU13" s="799"/>
      <c r="BV13" s="799"/>
      <c r="BW13" s="799"/>
      <c r="BX13" s="799"/>
      <c r="BY13" s="799"/>
      <c r="BZ13" s="799"/>
      <c r="CA13" s="799"/>
      <c r="CB13" s="799"/>
      <c r="CC13" s="799"/>
      <c r="CD13" s="799"/>
      <c r="CE13" s="799"/>
      <c r="CF13" s="799"/>
      <c r="CG13" s="799"/>
      <c r="CH13" s="799"/>
      <c r="CI13" s="799"/>
      <c r="CJ13" s="799"/>
      <c r="CK13" s="799"/>
      <c r="CL13" s="799"/>
      <c r="CM13" s="799"/>
      <c r="CN13" s="853"/>
      <c r="CO13" s="854"/>
      <c r="CP13" s="854"/>
      <c r="CQ13" s="854"/>
      <c r="CR13" s="854"/>
      <c r="CS13" s="854"/>
      <c r="CT13" s="854"/>
      <c r="CU13" s="855"/>
      <c r="CV13" s="776">
        <f t="shared" si="2"/>
        <v>234948.72368421053</v>
      </c>
      <c r="CW13" s="776"/>
      <c r="CX13" s="776"/>
      <c r="CY13" s="776"/>
      <c r="CZ13" s="776"/>
      <c r="DA13" s="776"/>
      <c r="DB13" s="776"/>
      <c r="DC13" s="776"/>
      <c r="DD13" s="776"/>
      <c r="DE13" s="777"/>
      <c r="DR13" s="81">
        <f>SUM(BO8:BV92)</f>
        <v>1329218.3684210526</v>
      </c>
    </row>
    <row r="14" spans="1:125" s="3" customFormat="1" ht="23.25" customHeight="1" x14ac:dyDescent="0.2">
      <c r="A14" s="809" t="s">
        <v>1928</v>
      </c>
      <c r="B14" s="810"/>
      <c r="C14" s="810"/>
      <c r="D14" s="810"/>
      <c r="E14" s="810"/>
      <c r="F14" s="810"/>
      <c r="G14" s="810"/>
      <c r="H14" s="810"/>
      <c r="I14" s="810"/>
      <c r="J14" s="810"/>
      <c r="K14" s="810"/>
      <c r="L14" s="810"/>
      <c r="M14" s="810"/>
      <c r="N14" s="810"/>
      <c r="O14" s="810"/>
      <c r="P14" s="803" t="s">
        <v>1929</v>
      </c>
      <c r="Q14" s="803"/>
      <c r="R14" s="803"/>
      <c r="S14" s="803"/>
      <c r="T14" s="803"/>
      <c r="U14" s="803"/>
      <c r="V14" s="803"/>
      <c r="W14" s="803"/>
      <c r="X14" s="803"/>
      <c r="Y14" s="803"/>
      <c r="Z14" s="803"/>
      <c r="AA14" s="803"/>
      <c r="AB14" s="803"/>
      <c r="AC14" s="803"/>
      <c r="AD14" s="804"/>
      <c r="AE14" s="804"/>
      <c r="AF14" s="804"/>
      <c r="AG14" s="805">
        <v>1</v>
      </c>
      <c r="AH14" s="805"/>
      <c r="AI14" s="805"/>
      <c r="AJ14" s="805"/>
      <c r="AK14" s="806">
        <v>17219.099999999999</v>
      </c>
      <c r="AL14" s="807"/>
      <c r="AM14" s="807"/>
      <c r="AN14" s="807"/>
      <c r="AO14" s="807"/>
      <c r="AP14" s="808"/>
      <c r="AQ14" s="776">
        <f t="shared" si="0"/>
        <v>206629.19999999998</v>
      </c>
      <c r="AR14" s="776"/>
      <c r="AS14" s="776"/>
      <c r="AT14" s="776"/>
      <c r="AU14" s="776"/>
      <c r="AV14" s="776"/>
      <c r="AW14" s="776"/>
      <c r="AX14" s="776"/>
      <c r="AY14" s="799"/>
      <c r="AZ14" s="799"/>
      <c r="BA14" s="799"/>
      <c r="BB14" s="799"/>
      <c r="BC14" s="799"/>
      <c r="BD14" s="799"/>
      <c r="BE14" s="799"/>
      <c r="BF14" s="799"/>
      <c r="BG14" s="799"/>
      <c r="BH14" s="799"/>
      <c r="BI14" s="799"/>
      <c r="BJ14" s="799"/>
      <c r="BK14" s="799"/>
      <c r="BL14" s="799"/>
      <c r="BM14" s="799"/>
      <c r="BN14" s="799"/>
      <c r="BO14" s="799">
        <f t="shared" si="1"/>
        <v>28320.888157894733</v>
      </c>
      <c r="BP14" s="799"/>
      <c r="BQ14" s="799"/>
      <c r="BR14" s="799"/>
      <c r="BS14" s="799"/>
      <c r="BT14" s="799"/>
      <c r="BU14" s="799"/>
      <c r="BV14" s="799"/>
      <c r="BW14" s="799"/>
      <c r="BX14" s="799"/>
      <c r="BY14" s="799"/>
      <c r="BZ14" s="799"/>
      <c r="CA14" s="799"/>
      <c r="CB14" s="799"/>
      <c r="CC14" s="799"/>
      <c r="CD14" s="799"/>
      <c r="CE14" s="799"/>
      <c r="CF14" s="799"/>
      <c r="CG14" s="799"/>
      <c r="CH14" s="799"/>
      <c r="CI14" s="799"/>
      <c r="CJ14" s="799"/>
      <c r="CK14" s="799"/>
      <c r="CL14" s="799"/>
      <c r="CM14" s="799"/>
      <c r="CN14" s="799"/>
      <c r="CO14" s="799"/>
      <c r="CP14" s="799"/>
      <c r="CQ14" s="799"/>
      <c r="CR14" s="799"/>
      <c r="CS14" s="799"/>
      <c r="CT14" s="799"/>
      <c r="CU14" s="799"/>
      <c r="CV14" s="776">
        <f t="shared" si="2"/>
        <v>234950.08815789473</v>
      </c>
      <c r="CW14" s="776"/>
      <c r="CX14" s="776"/>
      <c r="CY14" s="776"/>
      <c r="CZ14" s="776"/>
      <c r="DA14" s="776"/>
      <c r="DB14" s="776"/>
      <c r="DC14" s="776"/>
      <c r="DD14" s="776"/>
      <c r="DE14" s="777"/>
      <c r="DR14" s="81">
        <f>SUM(BO101:BV104)</f>
        <v>60378.71710526316</v>
      </c>
    </row>
    <row r="15" spans="1:125" s="3" customFormat="1" ht="23.25" customHeight="1" x14ac:dyDescent="0.2">
      <c r="A15" s="809" t="s">
        <v>1930</v>
      </c>
      <c r="B15" s="810"/>
      <c r="C15" s="810"/>
      <c r="D15" s="810"/>
      <c r="E15" s="810"/>
      <c r="F15" s="810"/>
      <c r="G15" s="810"/>
      <c r="H15" s="810"/>
      <c r="I15" s="810"/>
      <c r="J15" s="810"/>
      <c r="K15" s="810"/>
      <c r="L15" s="810"/>
      <c r="M15" s="810"/>
      <c r="N15" s="810"/>
      <c r="O15" s="810"/>
      <c r="P15" s="852" t="s">
        <v>1929</v>
      </c>
      <c r="Q15" s="852"/>
      <c r="R15" s="852"/>
      <c r="S15" s="852"/>
      <c r="T15" s="852"/>
      <c r="U15" s="852"/>
      <c r="V15" s="852"/>
      <c r="W15" s="852"/>
      <c r="X15" s="852"/>
      <c r="Y15" s="852"/>
      <c r="Z15" s="852"/>
      <c r="AA15" s="852"/>
      <c r="AB15" s="852"/>
      <c r="AC15" s="852"/>
      <c r="AD15" s="804"/>
      <c r="AE15" s="804"/>
      <c r="AF15" s="804"/>
      <c r="AG15" s="805">
        <v>1</v>
      </c>
      <c r="AH15" s="805"/>
      <c r="AI15" s="805"/>
      <c r="AJ15" s="805"/>
      <c r="AK15" s="806">
        <v>5483.1</v>
      </c>
      <c r="AL15" s="807"/>
      <c r="AM15" s="807"/>
      <c r="AN15" s="807"/>
      <c r="AO15" s="807"/>
      <c r="AP15" s="808"/>
      <c r="AQ15" s="776">
        <f t="shared" si="0"/>
        <v>65797.200000000012</v>
      </c>
      <c r="AR15" s="776"/>
      <c r="AS15" s="776"/>
      <c r="AT15" s="776"/>
      <c r="AU15" s="776"/>
      <c r="AV15" s="776"/>
      <c r="AW15" s="776"/>
      <c r="AX15" s="776"/>
      <c r="AY15" s="799"/>
      <c r="AZ15" s="799"/>
      <c r="BA15" s="799"/>
      <c r="BB15" s="799"/>
      <c r="BC15" s="799"/>
      <c r="BD15" s="799"/>
      <c r="BE15" s="799"/>
      <c r="BF15" s="799"/>
      <c r="BG15" s="799"/>
      <c r="BH15" s="799"/>
      <c r="BI15" s="799"/>
      <c r="BJ15" s="799"/>
      <c r="BK15" s="799"/>
      <c r="BL15" s="799"/>
      <c r="BM15" s="799"/>
      <c r="BN15" s="799"/>
      <c r="BO15" s="799">
        <f t="shared" si="1"/>
        <v>9018.2565789473701</v>
      </c>
      <c r="BP15" s="799"/>
      <c r="BQ15" s="799"/>
      <c r="BR15" s="799"/>
      <c r="BS15" s="799"/>
      <c r="BT15" s="799"/>
      <c r="BU15" s="799"/>
      <c r="BV15" s="799"/>
      <c r="BW15" s="799"/>
      <c r="BX15" s="799"/>
      <c r="BY15" s="799"/>
      <c r="BZ15" s="799"/>
      <c r="CA15" s="799"/>
      <c r="CB15" s="799"/>
      <c r="CC15" s="799"/>
      <c r="CD15" s="799"/>
      <c r="CE15" s="799"/>
      <c r="CF15" s="799"/>
      <c r="CG15" s="799"/>
      <c r="CH15" s="799"/>
      <c r="CI15" s="799"/>
      <c r="CJ15" s="799"/>
      <c r="CK15" s="799"/>
      <c r="CL15" s="799"/>
      <c r="CM15" s="799"/>
      <c r="CN15" s="799"/>
      <c r="CO15" s="799"/>
      <c r="CP15" s="799"/>
      <c r="CQ15" s="799"/>
      <c r="CR15" s="799"/>
      <c r="CS15" s="799"/>
      <c r="CT15" s="799"/>
      <c r="CU15" s="799"/>
      <c r="CV15" s="776">
        <f t="shared" si="2"/>
        <v>74815.456578947385</v>
      </c>
      <c r="CW15" s="776"/>
      <c r="CX15" s="776"/>
      <c r="CY15" s="776"/>
      <c r="CZ15" s="776"/>
      <c r="DA15" s="776"/>
      <c r="DB15" s="776"/>
      <c r="DC15" s="776"/>
      <c r="DD15" s="776"/>
      <c r="DE15" s="777"/>
      <c r="DR15" s="81">
        <f>SUM(DR13:DR14)</f>
        <v>1389597.0855263157</v>
      </c>
    </row>
    <row r="16" spans="1:125" s="3" customFormat="1" ht="23.25" customHeight="1" x14ac:dyDescent="0.2">
      <c r="A16" s="809" t="s">
        <v>1931</v>
      </c>
      <c r="B16" s="810"/>
      <c r="C16" s="810"/>
      <c r="D16" s="810"/>
      <c r="E16" s="810"/>
      <c r="F16" s="810"/>
      <c r="G16" s="810"/>
      <c r="H16" s="810"/>
      <c r="I16" s="810"/>
      <c r="J16" s="810"/>
      <c r="K16" s="810"/>
      <c r="L16" s="810"/>
      <c r="M16" s="810"/>
      <c r="N16" s="810"/>
      <c r="O16" s="810"/>
      <c r="P16" s="852" t="s">
        <v>1932</v>
      </c>
      <c r="Q16" s="852"/>
      <c r="R16" s="852"/>
      <c r="S16" s="852"/>
      <c r="T16" s="852"/>
      <c r="U16" s="852"/>
      <c r="V16" s="852"/>
      <c r="W16" s="852"/>
      <c r="X16" s="852"/>
      <c r="Y16" s="852"/>
      <c r="Z16" s="852"/>
      <c r="AA16" s="852"/>
      <c r="AB16" s="852"/>
      <c r="AC16" s="852"/>
      <c r="AD16" s="804"/>
      <c r="AE16" s="804"/>
      <c r="AF16" s="804"/>
      <c r="AG16" s="805">
        <v>1</v>
      </c>
      <c r="AH16" s="805"/>
      <c r="AI16" s="805"/>
      <c r="AJ16" s="805"/>
      <c r="AK16" s="806">
        <v>8838</v>
      </c>
      <c r="AL16" s="807"/>
      <c r="AM16" s="807"/>
      <c r="AN16" s="807"/>
      <c r="AO16" s="807"/>
      <c r="AP16" s="808"/>
      <c r="AQ16" s="776">
        <f t="shared" si="0"/>
        <v>106056</v>
      </c>
      <c r="AR16" s="776"/>
      <c r="AS16" s="776"/>
      <c r="AT16" s="776"/>
      <c r="AU16" s="776"/>
      <c r="AV16" s="776"/>
      <c r="AW16" s="776"/>
      <c r="AX16" s="776"/>
      <c r="AY16" s="799"/>
      <c r="AZ16" s="799"/>
      <c r="BA16" s="799"/>
      <c r="BB16" s="799"/>
      <c r="BC16" s="799"/>
      <c r="BD16" s="799"/>
      <c r="BE16" s="799"/>
      <c r="BF16" s="799"/>
      <c r="BG16" s="799"/>
      <c r="BH16" s="799"/>
      <c r="BI16" s="799"/>
      <c r="BJ16" s="799"/>
      <c r="BK16" s="799"/>
      <c r="BL16" s="799"/>
      <c r="BM16" s="799"/>
      <c r="BN16" s="799"/>
      <c r="BO16" s="799">
        <f t="shared" si="1"/>
        <v>14536.184210526319</v>
      </c>
      <c r="BP16" s="799"/>
      <c r="BQ16" s="799"/>
      <c r="BR16" s="799"/>
      <c r="BS16" s="799"/>
      <c r="BT16" s="799"/>
      <c r="BU16" s="799"/>
      <c r="BV16" s="799"/>
      <c r="BW16" s="799"/>
      <c r="BX16" s="799"/>
      <c r="BY16" s="799"/>
      <c r="BZ16" s="799"/>
      <c r="CA16" s="799"/>
      <c r="CB16" s="799"/>
      <c r="CC16" s="799"/>
      <c r="CD16" s="799"/>
      <c r="CE16" s="799"/>
      <c r="CF16" s="799"/>
      <c r="CG16" s="799"/>
      <c r="CH16" s="799"/>
      <c r="CI16" s="799"/>
      <c r="CJ16" s="799"/>
      <c r="CK16" s="799"/>
      <c r="CL16" s="799"/>
      <c r="CM16" s="799"/>
      <c r="CN16" s="799"/>
      <c r="CO16" s="799"/>
      <c r="CP16" s="799"/>
      <c r="CQ16" s="799"/>
      <c r="CR16" s="799"/>
      <c r="CS16" s="799"/>
      <c r="CT16" s="799"/>
      <c r="CU16" s="799"/>
      <c r="CV16" s="776">
        <f t="shared" ref="CV16:CV17" si="3">SUM(AQ16:CU16)</f>
        <v>120592.18421052632</v>
      </c>
      <c r="CW16" s="776"/>
      <c r="CX16" s="776"/>
      <c r="CY16" s="776"/>
      <c r="CZ16" s="776"/>
      <c r="DA16" s="776"/>
      <c r="DB16" s="776"/>
      <c r="DC16" s="776"/>
      <c r="DD16" s="776"/>
      <c r="DE16" s="777"/>
    </row>
    <row r="17" spans="1:125" s="3" customFormat="1" ht="23.25" customHeight="1" x14ac:dyDescent="0.2">
      <c r="A17" s="849" t="s">
        <v>1933</v>
      </c>
      <c r="B17" s="850"/>
      <c r="C17" s="850"/>
      <c r="D17" s="850"/>
      <c r="E17" s="850"/>
      <c r="F17" s="850"/>
      <c r="G17" s="850"/>
      <c r="H17" s="850"/>
      <c r="I17" s="850"/>
      <c r="J17" s="850"/>
      <c r="K17" s="850"/>
      <c r="L17" s="850"/>
      <c r="M17" s="850"/>
      <c r="N17" s="850"/>
      <c r="O17" s="850"/>
      <c r="P17" s="851" t="s">
        <v>1932</v>
      </c>
      <c r="Q17" s="851"/>
      <c r="R17" s="851"/>
      <c r="S17" s="851"/>
      <c r="T17" s="851"/>
      <c r="U17" s="851"/>
      <c r="V17" s="851"/>
      <c r="W17" s="851"/>
      <c r="X17" s="851"/>
      <c r="Y17" s="851"/>
      <c r="Z17" s="851"/>
      <c r="AA17" s="851"/>
      <c r="AB17" s="851"/>
      <c r="AC17" s="851"/>
      <c r="AD17" s="794"/>
      <c r="AE17" s="794"/>
      <c r="AF17" s="794"/>
      <c r="AG17" s="805">
        <v>1</v>
      </c>
      <c r="AH17" s="805"/>
      <c r="AI17" s="805"/>
      <c r="AJ17" s="805"/>
      <c r="AK17" s="806">
        <v>5483.1</v>
      </c>
      <c r="AL17" s="807"/>
      <c r="AM17" s="807"/>
      <c r="AN17" s="807"/>
      <c r="AO17" s="807"/>
      <c r="AP17" s="808"/>
      <c r="AQ17" s="776">
        <f t="shared" si="0"/>
        <v>65797.200000000012</v>
      </c>
      <c r="AR17" s="776"/>
      <c r="AS17" s="776"/>
      <c r="AT17" s="776"/>
      <c r="AU17" s="776"/>
      <c r="AV17" s="776"/>
      <c r="AW17" s="776"/>
      <c r="AX17" s="776"/>
      <c r="AY17" s="799"/>
      <c r="AZ17" s="799"/>
      <c r="BA17" s="799"/>
      <c r="BB17" s="799"/>
      <c r="BC17" s="799"/>
      <c r="BD17" s="799"/>
      <c r="BE17" s="799"/>
      <c r="BF17" s="799"/>
      <c r="BG17" s="799"/>
      <c r="BH17" s="799"/>
      <c r="BI17" s="799"/>
      <c r="BJ17" s="799"/>
      <c r="BK17" s="799"/>
      <c r="BL17" s="799"/>
      <c r="BM17" s="799"/>
      <c r="BN17" s="799"/>
      <c r="BO17" s="799">
        <f t="shared" si="1"/>
        <v>9018.2565789473701</v>
      </c>
      <c r="BP17" s="799"/>
      <c r="BQ17" s="799"/>
      <c r="BR17" s="799"/>
      <c r="BS17" s="799"/>
      <c r="BT17" s="799"/>
      <c r="BU17" s="799"/>
      <c r="BV17" s="799"/>
      <c r="BW17" s="799"/>
      <c r="BX17" s="799"/>
      <c r="BY17" s="799"/>
      <c r="BZ17" s="799"/>
      <c r="CA17" s="799"/>
      <c r="CB17" s="799"/>
      <c r="CC17" s="799"/>
      <c r="CD17" s="799"/>
      <c r="CE17" s="799"/>
      <c r="CF17" s="799"/>
      <c r="CG17" s="799"/>
      <c r="CH17" s="799"/>
      <c r="CI17" s="799"/>
      <c r="CJ17" s="799"/>
      <c r="CK17" s="799"/>
      <c r="CL17" s="799"/>
      <c r="CM17" s="799"/>
      <c r="CN17" s="799"/>
      <c r="CO17" s="799"/>
      <c r="CP17" s="799"/>
      <c r="CQ17" s="799"/>
      <c r="CR17" s="799"/>
      <c r="CS17" s="799"/>
      <c r="CT17" s="799"/>
      <c r="CU17" s="799"/>
      <c r="CV17" s="776">
        <f t="shared" si="3"/>
        <v>74815.456578947385</v>
      </c>
      <c r="CW17" s="776"/>
      <c r="CX17" s="776"/>
      <c r="CY17" s="776"/>
      <c r="CZ17" s="776"/>
      <c r="DA17" s="776"/>
      <c r="DB17" s="776"/>
      <c r="DC17" s="776"/>
      <c r="DD17" s="776"/>
      <c r="DE17" s="776"/>
    </row>
    <row r="18" spans="1:125" s="3" customFormat="1" ht="23.25" customHeight="1" x14ac:dyDescent="0.2">
      <c r="A18" s="810" t="s">
        <v>1934</v>
      </c>
      <c r="B18" s="810"/>
      <c r="C18" s="810"/>
      <c r="D18" s="810"/>
      <c r="E18" s="810"/>
      <c r="F18" s="810"/>
      <c r="G18" s="810"/>
      <c r="H18" s="810"/>
      <c r="I18" s="810"/>
      <c r="J18" s="810"/>
      <c r="K18" s="810"/>
      <c r="L18" s="810"/>
      <c r="M18" s="810"/>
      <c r="N18" s="810"/>
      <c r="O18" s="810"/>
      <c r="P18" s="847" t="s">
        <v>1935</v>
      </c>
      <c r="Q18" s="847"/>
      <c r="R18" s="847"/>
      <c r="S18" s="847"/>
      <c r="T18" s="847"/>
      <c r="U18" s="847"/>
      <c r="V18" s="847"/>
      <c r="W18" s="847"/>
      <c r="X18" s="847"/>
      <c r="Y18" s="847"/>
      <c r="Z18" s="847"/>
      <c r="AA18" s="847"/>
      <c r="AB18" s="847"/>
      <c r="AC18" s="847"/>
      <c r="AD18" s="804"/>
      <c r="AE18" s="804"/>
      <c r="AF18" s="804"/>
      <c r="AG18" s="848">
        <v>1</v>
      </c>
      <c r="AH18" s="848"/>
      <c r="AI18" s="848"/>
      <c r="AJ18" s="848"/>
      <c r="AK18" s="806">
        <v>14628</v>
      </c>
      <c r="AL18" s="807"/>
      <c r="AM18" s="807"/>
      <c r="AN18" s="807"/>
      <c r="AO18" s="807"/>
      <c r="AP18" s="808"/>
      <c r="AQ18" s="776">
        <f t="shared" si="0"/>
        <v>175536</v>
      </c>
      <c r="AR18" s="776"/>
      <c r="AS18" s="776"/>
      <c r="AT18" s="776"/>
      <c r="AU18" s="776"/>
      <c r="AV18" s="776"/>
      <c r="AW18" s="776"/>
      <c r="AX18" s="776"/>
      <c r="AY18" s="799"/>
      <c r="AZ18" s="799"/>
      <c r="BA18" s="799"/>
      <c r="BB18" s="799"/>
      <c r="BC18" s="799"/>
      <c r="BD18" s="799"/>
      <c r="BE18" s="799"/>
      <c r="BF18" s="799"/>
      <c r="BG18" s="799"/>
      <c r="BH18" s="799"/>
      <c r="BI18" s="799"/>
      <c r="BJ18" s="799"/>
      <c r="BK18" s="799"/>
      <c r="BL18" s="799"/>
      <c r="BM18" s="799"/>
      <c r="BN18" s="799"/>
      <c r="BO18" s="799">
        <f t="shared" si="1"/>
        <v>24059.210526315794</v>
      </c>
      <c r="BP18" s="799"/>
      <c r="BQ18" s="799"/>
      <c r="BR18" s="799"/>
      <c r="BS18" s="799"/>
      <c r="BT18" s="799"/>
      <c r="BU18" s="799"/>
      <c r="BV18" s="799"/>
      <c r="BW18" s="799"/>
      <c r="BX18" s="799"/>
      <c r="BY18" s="799"/>
      <c r="BZ18" s="799"/>
      <c r="CA18" s="799"/>
      <c r="CB18" s="799"/>
      <c r="CC18" s="799"/>
      <c r="CD18" s="799"/>
      <c r="CE18" s="799"/>
      <c r="CF18" s="799"/>
      <c r="CG18" s="799"/>
      <c r="CH18" s="799"/>
      <c r="CI18" s="799"/>
      <c r="CJ18" s="799"/>
      <c r="CK18" s="799"/>
      <c r="CL18" s="799"/>
      <c r="CM18" s="799"/>
      <c r="CN18" s="799"/>
      <c r="CO18" s="799"/>
      <c r="CP18" s="799"/>
      <c r="CQ18" s="799"/>
      <c r="CR18" s="799"/>
      <c r="CS18" s="799"/>
      <c r="CT18" s="799"/>
      <c r="CU18" s="799"/>
      <c r="CV18" s="776">
        <f t="shared" si="2"/>
        <v>199595.21052631579</v>
      </c>
      <c r="CW18" s="776"/>
      <c r="CX18" s="776"/>
      <c r="CY18" s="776"/>
      <c r="CZ18" s="776"/>
      <c r="DA18" s="776"/>
      <c r="DB18" s="776"/>
      <c r="DC18" s="776"/>
      <c r="DD18" s="776"/>
      <c r="DE18" s="776"/>
    </row>
    <row r="19" spans="1:125" s="3" customFormat="1" ht="23.25" customHeight="1" x14ac:dyDescent="0.2">
      <c r="A19" s="809" t="s">
        <v>1925</v>
      </c>
      <c r="B19" s="810"/>
      <c r="C19" s="810"/>
      <c r="D19" s="810"/>
      <c r="E19" s="810"/>
      <c r="F19" s="810"/>
      <c r="G19" s="810"/>
      <c r="H19" s="810"/>
      <c r="I19" s="810"/>
      <c r="J19" s="810"/>
      <c r="K19" s="810"/>
      <c r="L19" s="810"/>
      <c r="M19" s="810"/>
      <c r="N19" s="810"/>
      <c r="O19" s="810"/>
      <c r="P19" s="803" t="s">
        <v>1935</v>
      </c>
      <c r="Q19" s="803"/>
      <c r="R19" s="803"/>
      <c r="S19" s="803"/>
      <c r="T19" s="803"/>
      <c r="U19" s="803"/>
      <c r="V19" s="803"/>
      <c r="W19" s="803"/>
      <c r="X19" s="803"/>
      <c r="Y19" s="803"/>
      <c r="Z19" s="803"/>
      <c r="AA19" s="803"/>
      <c r="AB19" s="803"/>
      <c r="AC19" s="803"/>
      <c r="AD19" s="804"/>
      <c r="AE19" s="804"/>
      <c r="AF19" s="804"/>
      <c r="AG19" s="805">
        <v>1</v>
      </c>
      <c r="AH19" s="805"/>
      <c r="AI19" s="805"/>
      <c r="AJ19" s="805"/>
      <c r="AK19" s="806">
        <v>5483</v>
      </c>
      <c r="AL19" s="807"/>
      <c r="AM19" s="807"/>
      <c r="AN19" s="807"/>
      <c r="AO19" s="807"/>
      <c r="AP19" s="808"/>
      <c r="AQ19" s="776">
        <f t="shared" si="0"/>
        <v>65796</v>
      </c>
      <c r="AR19" s="776"/>
      <c r="AS19" s="776"/>
      <c r="AT19" s="776"/>
      <c r="AU19" s="776"/>
      <c r="AV19" s="776"/>
      <c r="AW19" s="776"/>
      <c r="AX19" s="776"/>
      <c r="AY19" s="799"/>
      <c r="AZ19" s="799"/>
      <c r="BA19" s="799"/>
      <c r="BB19" s="799"/>
      <c r="BC19" s="799"/>
      <c r="BD19" s="799"/>
      <c r="BE19" s="799"/>
      <c r="BF19" s="799"/>
      <c r="BG19" s="799"/>
      <c r="BH19" s="799"/>
      <c r="BI19" s="799"/>
      <c r="BJ19" s="799"/>
      <c r="BK19" s="799"/>
      <c r="BL19" s="799"/>
      <c r="BM19" s="799"/>
      <c r="BN19" s="799"/>
      <c r="BO19" s="799">
        <f t="shared" si="1"/>
        <v>9018.0921052631584</v>
      </c>
      <c r="BP19" s="799"/>
      <c r="BQ19" s="799"/>
      <c r="BR19" s="799"/>
      <c r="BS19" s="799"/>
      <c r="BT19" s="799"/>
      <c r="BU19" s="799"/>
      <c r="BV19" s="799"/>
      <c r="BW19" s="799"/>
      <c r="BX19" s="799"/>
      <c r="BY19" s="799"/>
      <c r="BZ19" s="799"/>
      <c r="CA19" s="799"/>
      <c r="CB19" s="799"/>
      <c r="CC19" s="799"/>
      <c r="CD19" s="799"/>
      <c r="CE19" s="799"/>
      <c r="CF19" s="799"/>
      <c r="CG19" s="799"/>
      <c r="CH19" s="799"/>
      <c r="CI19" s="799"/>
      <c r="CJ19" s="799"/>
      <c r="CK19" s="799"/>
      <c r="CL19" s="799"/>
      <c r="CM19" s="799"/>
      <c r="CN19" s="799"/>
      <c r="CO19" s="799"/>
      <c r="CP19" s="799"/>
      <c r="CQ19" s="799"/>
      <c r="CR19" s="799"/>
      <c r="CS19" s="799"/>
      <c r="CT19" s="799"/>
      <c r="CU19" s="799"/>
      <c r="CV19" s="776">
        <f t="shared" si="2"/>
        <v>74814.09210526316</v>
      </c>
      <c r="CW19" s="776"/>
      <c r="CX19" s="776"/>
      <c r="CY19" s="776"/>
      <c r="CZ19" s="776"/>
      <c r="DA19" s="776"/>
      <c r="DB19" s="776"/>
      <c r="DC19" s="776"/>
      <c r="DD19" s="776"/>
      <c r="DE19" s="777"/>
      <c r="DR19" s="81">
        <f>SUM(BO93:BV100)</f>
        <v>359602.99342105264</v>
      </c>
    </row>
    <row r="20" spans="1:125" s="3" customFormat="1" ht="23.25" customHeight="1" x14ac:dyDescent="0.2">
      <c r="A20" s="809" t="s">
        <v>1936</v>
      </c>
      <c r="B20" s="810"/>
      <c r="C20" s="810"/>
      <c r="D20" s="810"/>
      <c r="E20" s="810"/>
      <c r="F20" s="810"/>
      <c r="G20" s="810"/>
      <c r="H20" s="810"/>
      <c r="I20" s="810"/>
      <c r="J20" s="810"/>
      <c r="K20" s="810"/>
      <c r="L20" s="810"/>
      <c r="M20" s="810"/>
      <c r="N20" s="810"/>
      <c r="O20" s="810"/>
      <c r="P20" s="803" t="s">
        <v>1937</v>
      </c>
      <c r="Q20" s="803"/>
      <c r="R20" s="803"/>
      <c r="S20" s="803"/>
      <c r="T20" s="803"/>
      <c r="U20" s="803"/>
      <c r="V20" s="803"/>
      <c r="W20" s="803"/>
      <c r="X20" s="803"/>
      <c r="Y20" s="803"/>
      <c r="Z20" s="803"/>
      <c r="AA20" s="803"/>
      <c r="AB20" s="803"/>
      <c r="AC20" s="803"/>
      <c r="AD20" s="804"/>
      <c r="AE20" s="804"/>
      <c r="AF20" s="804"/>
      <c r="AG20" s="805">
        <v>1</v>
      </c>
      <c r="AH20" s="805"/>
      <c r="AI20" s="805"/>
      <c r="AJ20" s="805"/>
      <c r="AK20" s="806">
        <v>6999.9</v>
      </c>
      <c r="AL20" s="807"/>
      <c r="AM20" s="807"/>
      <c r="AN20" s="807"/>
      <c r="AO20" s="807"/>
      <c r="AP20" s="808"/>
      <c r="AQ20" s="776">
        <f t="shared" si="0"/>
        <v>83998.799999999988</v>
      </c>
      <c r="AR20" s="776"/>
      <c r="AS20" s="776"/>
      <c r="AT20" s="776"/>
      <c r="AU20" s="776"/>
      <c r="AV20" s="776"/>
      <c r="AW20" s="776"/>
      <c r="AX20" s="776"/>
      <c r="AY20" s="799"/>
      <c r="AZ20" s="799"/>
      <c r="BA20" s="799"/>
      <c r="BB20" s="799"/>
      <c r="BC20" s="799"/>
      <c r="BD20" s="799"/>
      <c r="BE20" s="799"/>
      <c r="BF20" s="799"/>
      <c r="BG20" s="799"/>
      <c r="BH20" s="799"/>
      <c r="BI20" s="799"/>
      <c r="BJ20" s="799"/>
      <c r="BK20" s="799"/>
      <c r="BL20" s="799"/>
      <c r="BM20" s="799"/>
      <c r="BN20" s="799"/>
      <c r="BO20" s="799">
        <f t="shared" si="1"/>
        <v>11512.993421052632</v>
      </c>
      <c r="BP20" s="799"/>
      <c r="BQ20" s="799"/>
      <c r="BR20" s="799"/>
      <c r="BS20" s="799"/>
      <c r="BT20" s="799"/>
      <c r="BU20" s="799"/>
      <c r="BV20" s="799"/>
      <c r="BW20" s="799"/>
      <c r="BX20" s="799"/>
      <c r="BY20" s="799"/>
      <c r="BZ20" s="799"/>
      <c r="CA20" s="799"/>
      <c r="CB20" s="799"/>
      <c r="CC20" s="799"/>
      <c r="CD20" s="799"/>
      <c r="CE20" s="799"/>
      <c r="CF20" s="799"/>
      <c r="CG20" s="799"/>
      <c r="CH20" s="799"/>
      <c r="CI20" s="799"/>
      <c r="CJ20" s="799"/>
      <c r="CK20" s="799"/>
      <c r="CL20" s="799"/>
      <c r="CM20" s="799"/>
      <c r="CN20" s="799"/>
      <c r="CO20" s="799"/>
      <c r="CP20" s="799"/>
      <c r="CQ20" s="799"/>
      <c r="CR20" s="799"/>
      <c r="CS20" s="799"/>
      <c r="CT20" s="799"/>
      <c r="CU20" s="799"/>
      <c r="CV20" s="776">
        <f t="shared" ref="CV20" si="4">SUM(AQ20:CU20)</f>
        <v>95511.793421052615</v>
      </c>
      <c r="CW20" s="776"/>
      <c r="CX20" s="776"/>
      <c r="CY20" s="776"/>
      <c r="CZ20" s="776"/>
      <c r="DA20" s="776"/>
      <c r="DB20" s="776"/>
      <c r="DC20" s="776"/>
      <c r="DD20" s="776"/>
      <c r="DE20" s="777"/>
    </row>
    <row r="21" spans="1:125" s="3" customFormat="1" ht="23.25" customHeight="1" x14ac:dyDescent="0.2">
      <c r="A21" s="809" t="s">
        <v>1938</v>
      </c>
      <c r="B21" s="810"/>
      <c r="C21" s="810"/>
      <c r="D21" s="810"/>
      <c r="E21" s="810"/>
      <c r="F21" s="810"/>
      <c r="G21" s="810"/>
      <c r="H21" s="810"/>
      <c r="I21" s="810"/>
      <c r="J21" s="810"/>
      <c r="K21" s="810"/>
      <c r="L21" s="810"/>
      <c r="M21" s="810"/>
      <c r="N21" s="810"/>
      <c r="O21" s="810"/>
      <c r="P21" s="803" t="s">
        <v>1939</v>
      </c>
      <c r="Q21" s="803"/>
      <c r="R21" s="803"/>
      <c r="S21" s="803"/>
      <c r="T21" s="803"/>
      <c r="U21" s="803"/>
      <c r="V21" s="803"/>
      <c r="W21" s="803"/>
      <c r="X21" s="803"/>
      <c r="Y21" s="803"/>
      <c r="Z21" s="803"/>
      <c r="AA21" s="803"/>
      <c r="AB21" s="803"/>
      <c r="AC21" s="803"/>
      <c r="AD21" s="804"/>
      <c r="AE21" s="804"/>
      <c r="AF21" s="804"/>
      <c r="AG21" s="805">
        <v>1</v>
      </c>
      <c r="AH21" s="805"/>
      <c r="AI21" s="805"/>
      <c r="AJ21" s="805"/>
      <c r="AK21" s="806">
        <v>12000</v>
      </c>
      <c r="AL21" s="807"/>
      <c r="AM21" s="807"/>
      <c r="AN21" s="807"/>
      <c r="AO21" s="807"/>
      <c r="AP21" s="808"/>
      <c r="AQ21" s="776">
        <f t="shared" si="0"/>
        <v>144000</v>
      </c>
      <c r="AR21" s="776"/>
      <c r="AS21" s="776"/>
      <c r="AT21" s="776"/>
      <c r="AU21" s="776"/>
      <c r="AV21" s="776"/>
      <c r="AW21" s="776"/>
      <c r="AX21" s="776"/>
      <c r="AY21" s="799"/>
      <c r="AZ21" s="799"/>
      <c r="BA21" s="799"/>
      <c r="BB21" s="799"/>
      <c r="BC21" s="799"/>
      <c r="BD21" s="799"/>
      <c r="BE21" s="799"/>
      <c r="BF21" s="799"/>
      <c r="BG21" s="799"/>
      <c r="BH21" s="799"/>
      <c r="BI21" s="799"/>
      <c r="BJ21" s="799"/>
      <c r="BK21" s="799"/>
      <c r="BL21" s="799"/>
      <c r="BM21" s="799"/>
      <c r="BN21" s="799"/>
      <c r="BO21" s="799">
        <f t="shared" si="1"/>
        <v>19736.84210526316</v>
      </c>
      <c r="BP21" s="799"/>
      <c r="BQ21" s="799"/>
      <c r="BR21" s="799"/>
      <c r="BS21" s="799"/>
      <c r="BT21" s="799"/>
      <c r="BU21" s="799"/>
      <c r="BV21" s="799"/>
      <c r="BW21" s="799"/>
      <c r="BX21" s="799"/>
      <c r="BY21" s="799"/>
      <c r="BZ21" s="799"/>
      <c r="CA21" s="799"/>
      <c r="CB21" s="799"/>
      <c r="CC21" s="799"/>
      <c r="CD21" s="799"/>
      <c r="CE21" s="799"/>
      <c r="CF21" s="799"/>
      <c r="CG21" s="799"/>
      <c r="CH21" s="799"/>
      <c r="CI21" s="799"/>
      <c r="CJ21" s="799"/>
      <c r="CK21" s="799"/>
      <c r="CL21" s="799"/>
      <c r="CM21" s="799"/>
      <c r="CN21" s="799"/>
      <c r="CO21" s="799"/>
      <c r="CP21" s="799"/>
      <c r="CQ21" s="799"/>
      <c r="CR21" s="799"/>
      <c r="CS21" s="799"/>
      <c r="CT21" s="799"/>
      <c r="CU21" s="799"/>
      <c r="CV21" s="776">
        <f t="shared" si="2"/>
        <v>163736.84210526315</v>
      </c>
      <c r="CW21" s="776"/>
      <c r="CX21" s="776"/>
      <c r="CY21" s="776"/>
      <c r="CZ21" s="776"/>
      <c r="DA21" s="776"/>
      <c r="DB21" s="776"/>
      <c r="DC21" s="776"/>
      <c r="DD21" s="776"/>
      <c r="DE21" s="777"/>
    </row>
    <row r="22" spans="1:125" s="3" customFormat="1" ht="23.25" customHeight="1" x14ac:dyDescent="0.2">
      <c r="A22" s="809" t="s">
        <v>1940</v>
      </c>
      <c r="B22" s="810"/>
      <c r="C22" s="810"/>
      <c r="D22" s="810"/>
      <c r="E22" s="810"/>
      <c r="F22" s="810"/>
      <c r="G22" s="810"/>
      <c r="H22" s="810"/>
      <c r="I22" s="810"/>
      <c r="J22" s="810"/>
      <c r="K22" s="810"/>
      <c r="L22" s="810"/>
      <c r="M22" s="810"/>
      <c r="N22" s="810"/>
      <c r="O22" s="810"/>
      <c r="P22" s="803" t="s">
        <v>1941</v>
      </c>
      <c r="Q22" s="803"/>
      <c r="R22" s="803"/>
      <c r="S22" s="803"/>
      <c r="T22" s="803"/>
      <c r="U22" s="803"/>
      <c r="V22" s="803"/>
      <c r="W22" s="803"/>
      <c r="X22" s="803"/>
      <c r="Y22" s="803"/>
      <c r="Z22" s="803"/>
      <c r="AA22" s="803"/>
      <c r="AB22" s="803"/>
      <c r="AC22" s="803"/>
      <c r="AD22" s="804"/>
      <c r="AE22" s="804"/>
      <c r="AF22" s="804"/>
      <c r="AG22" s="805">
        <v>1</v>
      </c>
      <c r="AH22" s="805"/>
      <c r="AI22" s="805"/>
      <c r="AJ22" s="805"/>
      <c r="AK22" s="806">
        <v>5240</v>
      </c>
      <c r="AL22" s="807"/>
      <c r="AM22" s="807"/>
      <c r="AN22" s="807"/>
      <c r="AO22" s="807"/>
      <c r="AP22" s="808"/>
      <c r="AQ22" s="776">
        <f t="shared" si="0"/>
        <v>62880</v>
      </c>
      <c r="AR22" s="776"/>
      <c r="AS22" s="776"/>
      <c r="AT22" s="776"/>
      <c r="AU22" s="776"/>
      <c r="AV22" s="776"/>
      <c r="AW22" s="776"/>
      <c r="AX22" s="776"/>
      <c r="AY22" s="799"/>
      <c r="AZ22" s="799"/>
      <c r="BA22" s="799"/>
      <c r="BB22" s="799"/>
      <c r="BC22" s="799"/>
      <c r="BD22" s="799"/>
      <c r="BE22" s="799"/>
      <c r="BF22" s="799"/>
      <c r="BG22" s="799"/>
      <c r="BH22" s="799"/>
      <c r="BI22" s="799"/>
      <c r="BJ22" s="799"/>
      <c r="BK22" s="799"/>
      <c r="BL22" s="799"/>
      <c r="BM22" s="799"/>
      <c r="BN22" s="799"/>
      <c r="BO22" s="799">
        <f t="shared" si="1"/>
        <v>8618.4210526315801</v>
      </c>
      <c r="BP22" s="799"/>
      <c r="BQ22" s="799"/>
      <c r="BR22" s="799"/>
      <c r="BS22" s="799"/>
      <c r="BT22" s="799"/>
      <c r="BU22" s="799"/>
      <c r="BV22" s="799"/>
      <c r="BW22" s="799"/>
      <c r="BX22" s="799"/>
      <c r="BY22" s="799"/>
      <c r="BZ22" s="799"/>
      <c r="CA22" s="799"/>
      <c r="CB22" s="799"/>
      <c r="CC22" s="799"/>
      <c r="CD22" s="799"/>
      <c r="CE22" s="799"/>
      <c r="CF22" s="799"/>
      <c r="CG22" s="799"/>
      <c r="CH22" s="799"/>
      <c r="CI22" s="799"/>
      <c r="CJ22" s="799"/>
      <c r="CK22" s="799"/>
      <c r="CL22" s="799"/>
      <c r="CM22" s="799"/>
      <c r="CN22" s="799"/>
      <c r="CO22" s="799"/>
      <c r="CP22" s="799"/>
      <c r="CQ22" s="799"/>
      <c r="CR22" s="799"/>
      <c r="CS22" s="799"/>
      <c r="CT22" s="799"/>
      <c r="CU22" s="799"/>
      <c r="CV22" s="776">
        <f t="shared" si="2"/>
        <v>71498.421052631573</v>
      </c>
      <c r="CW22" s="776"/>
      <c r="CX22" s="776"/>
      <c r="CY22" s="776"/>
      <c r="CZ22" s="776"/>
      <c r="DA22" s="776"/>
      <c r="DB22" s="776"/>
      <c r="DC22" s="776"/>
      <c r="DD22" s="776"/>
      <c r="DE22" s="777"/>
    </row>
    <row r="23" spans="1:125" s="3" customFormat="1" ht="23.25" customHeight="1" x14ac:dyDescent="0.2">
      <c r="A23" s="809" t="s">
        <v>1942</v>
      </c>
      <c r="B23" s="810"/>
      <c r="C23" s="810"/>
      <c r="D23" s="810"/>
      <c r="E23" s="810"/>
      <c r="F23" s="810"/>
      <c r="G23" s="810"/>
      <c r="H23" s="810"/>
      <c r="I23" s="810"/>
      <c r="J23" s="810"/>
      <c r="K23" s="810"/>
      <c r="L23" s="810"/>
      <c r="M23" s="810"/>
      <c r="N23" s="810"/>
      <c r="O23" s="810"/>
      <c r="P23" s="803" t="s">
        <v>1943</v>
      </c>
      <c r="Q23" s="803"/>
      <c r="R23" s="803"/>
      <c r="S23" s="803"/>
      <c r="T23" s="803"/>
      <c r="U23" s="803"/>
      <c r="V23" s="803"/>
      <c r="W23" s="803"/>
      <c r="X23" s="803"/>
      <c r="Y23" s="803"/>
      <c r="Z23" s="803"/>
      <c r="AA23" s="803"/>
      <c r="AB23" s="803"/>
      <c r="AC23" s="803"/>
      <c r="AD23" s="804"/>
      <c r="AE23" s="804"/>
      <c r="AF23" s="804"/>
      <c r="AG23" s="805">
        <v>1</v>
      </c>
      <c r="AH23" s="805"/>
      <c r="AI23" s="805"/>
      <c r="AJ23" s="805"/>
      <c r="AK23" s="806">
        <v>1941</v>
      </c>
      <c r="AL23" s="807"/>
      <c r="AM23" s="807"/>
      <c r="AN23" s="807"/>
      <c r="AO23" s="807"/>
      <c r="AP23" s="808"/>
      <c r="AQ23" s="776">
        <f t="shared" si="0"/>
        <v>23292</v>
      </c>
      <c r="AR23" s="776"/>
      <c r="AS23" s="776"/>
      <c r="AT23" s="776"/>
      <c r="AU23" s="776"/>
      <c r="AV23" s="776"/>
      <c r="AW23" s="776"/>
      <c r="AX23" s="776"/>
      <c r="AY23" s="799"/>
      <c r="AZ23" s="799"/>
      <c r="BA23" s="799"/>
      <c r="BB23" s="799"/>
      <c r="BC23" s="799"/>
      <c r="BD23" s="799"/>
      <c r="BE23" s="799"/>
      <c r="BF23" s="799"/>
      <c r="BG23" s="799"/>
      <c r="BH23" s="799"/>
      <c r="BI23" s="799"/>
      <c r="BJ23" s="799"/>
      <c r="BK23" s="799"/>
      <c r="BL23" s="799"/>
      <c r="BM23" s="799"/>
      <c r="BN23" s="799"/>
      <c r="BO23" s="799">
        <f t="shared" si="1"/>
        <v>3192.4342105263163</v>
      </c>
      <c r="BP23" s="799"/>
      <c r="BQ23" s="799"/>
      <c r="BR23" s="799"/>
      <c r="BS23" s="799"/>
      <c r="BT23" s="799"/>
      <c r="BU23" s="799"/>
      <c r="BV23" s="799"/>
      <c r="BW23" s="799"/>
      <c r="BX23" s="799"/>
      <c r="BY23" s="799"/>
      <c r="BZ23" s="799"/>
      <c r="CA23" s="799"/>
      <c r="CB23" s="799"/>
      <c r="CC23" s="799"/>
      <c r="CD23" s="799"/>
      <c r="CE23" s="799"/>
      <c r="CF23" s="799"/>
      <c r="CG23" s="799"/>
      <c r="CH23" s="799"/>
      <c r="CI23" s="799"/>
      <c r="CJ23" s="799"/>
      <c r="CK23" s="799"/>
      <c r="CL23" s="799"/>
      <c r="CM23" s="799"/>
      <c r="CN23" s="799"/>
      <c r="CO23" s="799"/>
      <c r="CP23" s="799"/>
      <c r="CQ23" s="799"/>
      <c r="CR23" s="799"/>
      <c r="CS23" s="799"/>
      <c r="CT23" s="799"/>
      <c r="CU23" s="799"/>
      <c r="CV23" s="776">
        <f t="shared" si="2"/>
        <v>26484.434210526317</v>
      </c>
      <c r="CW23" s="776"/>
      <c r="CX23" s="776"/>
      <c r="CY23" s="776"/>
      <c r="CZ23" s="776"/>
      <c r="DA23" s="776"/>
      <c r="DB23" s="776"/>
      <c r="DC23" s="776"/>
      <c r="DD23" s="776"/>
      <c r="DE23" s="777"/>
      <c r="DR23" s="81">
        <f>SUM(CV22:DE29)</f>
        <v>262062.1802631579</v>
      </c>
    </row>
    <row r="24" spans="1:125" s="3" customFormat="1" ht="23.25" customHeight="1" x14ac:dyDescent="0.2">
      <c r="A24" s="809" t="s">
        <v>1942</v>
      </c>
      <c r="B24" s="810"/>
      <c r="C24" s="810"/>
      <c r="D24" s="810"/>
      <c r="E24" s="810"/>
      <c r="F24" s="810"/>
      <c r="G24" s="810"/>
      <c r="H24" s="810"/>
      <c r="I24" s="810"/>
      <c r="J24" s="810"/>
      <c r="K24" s="810"/>
      <c r="L24" s="810"/>
      <c r="M24" s="810"/>
      <c r="N24" s="810"/>
      <c r="O24" s="810"/>
      <c r="P24" s="803" t="s">
        <v>2028</v>
      </c>
      <c r="Q24" s="803"/>
      <c r="R24" s="803"/>
      <c r="S24" s="803"/>
      <c r="T24" s="803"/>
      <c r="U24" s="803"/>
      <c r="V24" s="803"/>
      <c r="W24" s="803"/>
      <c r="X24" s="803"/>
      <c r="Y24" s="803"/>
      <c r="Z24" s="803"/>
      <c r="AA24" s="803"/>
      <c r="AB24" s="803"/>
      <c r="AC24" s="803"/>
      <c r="AD24" s="804"/>
      <c r="AE24" s="804"/>
      <c r="AF24" s="804"/>
      <c r="AG24" s="805">
        <v>1</v>
      </c>
      <c r="AH24" s="805"/>
      <c r="AI24" s="805"/>
      <c r="AJ24" s="805"/>
      <c r="AK24" s="806">
        <v>1940</v>
      </c>
      <c r="AL24" s="807"/>
      <c r="AM24" s="807"/>
      <c r="AN24" s="807"/>
      <c r="AO24" s="807"/>
      <c r="AP24" s="808"/>
      <c r="AQ24" s="776">
        <f t="shared" ref="AQ24" si="5">AG24*AK24*12</f>
        <v>23280</v>
      </c>
      <c r="AR24" s="776"/>
      <c r="AS24" s="776"/>
      <c r="AT24" s="776"/>
      <c r="AU24" s="776"/>
      <c r="AV24" s="776"/>
      <c r="AW24" s="776"/>
      <c r="AX24" s="776"/>
      <c r="AY24" s="799"/>
      <c r="AZ24" s="799"/>
      <c r="BA24" s="799"/>
      <c r="BB24" s="799"/>
      <c r="BC24" s="799"/>
      <c r="BD24" s="799"/>
      <c r="BE24" s="799"/>
      <c r="BF24" s="799"/>
      <c r="BG24" s="799"/>
      <c r="BH24" s="799"/>
      <c r="BI24" s="799"/>
      <c r="BJ24" s="799"/>
      <c r="BK24" s="799"/>
      <c r="BL24" s="799"/>
      <c r="BM24" s="799"/>
      <c r="BN24" s="799"/>
      <c r="BO24" s="799">
        <f t="shared" ref="BO24" si="6">(((AK24/30.4)*50)*AG24)</f>
        <v>3190.7894736842104</v>
      </c>
      <c r="BP24" s="799"/>
      <c r="BQ24" s="799"/>
      <c r="BR24" s="799"/>
      <c r="BS24" s="799"/>
      <c r="BT24" s="799"/>
      <c r="BU24" s="799"/>
      <c r="BV24" s="799"/>
      <c r="BW24" s="799"/>
      <c r="BX24" s="799"/>
      <c r="BY24" s="799"/>
      <c r="BZ24" s="799"/>
      <c r="CA24" s="799"/>
      <c r="CB24" s="799"/>
      <c r="CC24" s="799"/>
      <c r="CD24" s="799"/>
      <c r="CE24" s="799"/>
      <c r="CF24" s="799"/>
      <c r="CG24" s="799"/>
      <c r="CH24" s="799"/>
      <c r="CI24" s="799"/>
      <c r="CJ24" s="799"/>
      <c r="CK24" s="799"/>
      <c r="CL24" s="799"/>
      <c r="CM24" s="799"/>
      <c r="CN24" s="799"/>
      <c r="CO24" s="799"/>
      <c r="CP24" s="799"/>
      <c r="CQ24" s="799"/>
      <c r="CR24" s="799"/>
      <c r="CS24" s="799"/>
      <c r="CT24" s="799"/>
      <c r="CU24" s="799"/>
      <c r="CV24" s="776">
        <f t="shared" ref="CV24" si="7">SUM(AQ24:CU24)</f>
        <v>26470.78947368421</v>
      </c>
      <c r="CW24" s="776"/>
      <c r="CX24" s="776"/>
      <c r="CY24" s="776"/>
      <c r="CZ24" s="776"/>
      <c r="DA24" s="776"/>
      <c r="DB24" s="776"/>
      <c r="DC24" s="776"/>
      <c r="DD24" s="776"/>
      <c r="DE24" s="777"/>
    </row>
    <row r="25" spans="1:125" s="3" customFormat="1" ht="23.25" customHeight="1" x14ac:dyDescent="0.2">
      <c r="A25" s="809" t="s">
        <v>1942</v>
      </c>
      <c r="B25" s="810"/>
      <c r="C25" s="810"/>
      <c r="D25" s="810"/>
      <c r="E25" s="810"/>
      <c r="F25" s="810"/>
      <c r="G25" s="810"/>
      <c r="H25" s="810"/>
      <c r="I25" s="810"/>
      <c r="J25" s="810"/>
      <c r="K25" s="810"/>
      <c r="L25" s="810"/>
      <c r="M25" s="810"/>
      <c r="N25" s="810"/>
      <c r="O25" s="810"/>
      <c r="P25" s="803" t="s">
        <v>1944</v>
      </c>
      <c r="Q25" s="803"/>
      <c r="R25" s="803"/>
      <c r="S25" s="803"/>
      <c r="T25" s="803"/>
      <c r="U25" s="803"/>
      <c r="V25" s="803"/>
      <c r="W25" s="803"/>
      <c r="X25" s="803"/>
      <c r="Y25" s="803"/>
      <c r="Z25" s="803"/>
      <c r="AA25" s="803"/>
      <c r="AB25" s="803"/>
      <c r="AC25" s="803"/>
      <c r="AD25" s="804"/>
      <c r="AE25" s="804"/>
      <c r="AF25" s="804"/>
      <c r="AG25" s="805">
        <v>1</v>
      </c>
      <c r="AH25" s="805"/>
      <c r="AI25" s="805"/>
      <c r="AJ25" s="805"/>
      <c r="AK25" s="806">
        <v>2321.1</v>
      </c>
      <c r="AL25" s="807"/>
      <c r="AM25" s="807"/>
      <c r="AN25" s="807"/>
      <c r="AO25" s="807"/>
      <c r="AP25" s="808"/>
      <c r="AQ25" s="776">
        <f t="shared" si="0"/>
        <v>27853.199999999997</v>
      </c>
      <c r="AR25" s="776"/>
      <c r="AS25" s="776"/>
      <c r="AT25" s="776"/>
      <c r="AU25" s="776"/>
      <c r="AV25" s="776"/>
      <c r="AW25" s="776"/>
      <c r="AX25" s="776"/>
      <c r="AY25" s="799"/>
      <c r="AZ25" s="799"/>
      <c r="BA25" s="799"/>
      <c r="BB25" s="799"/>
      <c r="BC25" s="799"/>
      <c r="BD25" s="799"/>
      <c r="BE25" s="799"/>
      <c r="BF25" s="799"/>
      <c r="BG25" s="799"/>
      <c r="BH25" s="799"/>
      <c r="BI25" s="799"/>
      <c r="BJ25" s="799"/>
      <c r="BK25" s="799"/>
      <c r="BL25" s="799"/>
      <c r="BM25" s="799"/>
      <c r="BN25" s="799"/>
      <c r="BO25" s="799">
        <f t="shared" si="1"/>
        <v>3817.5986842105258</v>
      </c>
      <c r="BP25" s="799"/>
      <c r="BQ25" s="799"/>
      <c r="BR25" s="799"/>
      <c r="BS25" s="799"/>
      <c r="BT25" s="799"/>
      <c r="BU25" s="799"/>
      <c r="BV25" s="799"/>
      <c r="BW25" s="799"/>
      <c r="BX25" s="799"/>
      <c r="BY25" s="799"/>
      <c r="BZ25" s="799"/>
      <c r="CA25" s="799"/>
      <c r="CB25" s="799"/>
      <c r="CC25" s="799"/>
      <c r="CD25" s="799"/>
      <c r="CE25" s="799"/>
      <c r="CF25" s="799"/>
      <c r="CG25" s="799"/>
      <c r="CH25" s="799"/>
      <c r="CI25" s="799"/>
      <c r="CJ25" s="799"/>
      <c r="CK25" s="799"/>
      <c r="CL25" s="799"/>
      <c r="CM25" s="799"/>
      <c r="CN25" s="799"/>
      <c r="CO25" s="799"/>
      <c r="CP25" s="799"/>
      <c r="CQ25" s="799"/>
      <c r="CR25" s="799"/>
      <c r="CS25" s="799"/>
      <c r="CT25" s="799"/>
      <c r="CU25" s="799"/>
      <c r="CV25" s="776">
        <f t="shared" si="2"/>
        <v>31670.798684210524</v>
      </c>
      <c r="CW25" s="776"/>
      <c r="CX25" s="776"/>
      <c r="CY25" s="776"/>
      <c r="CZ25" s="776"/>
      <c r="DA25" s="776"/>
      <c r="DB25" s="776"/>
      <c r="DC25" s="776"/>
      <c r="DD25" s="776"/>
      <c r="DE25" s="777"/>
      <c r="DU25" s="81"/>
    </row>
    <row r="26" spans="1:125" s="3" customFormat="1" ht="23.25" customHeight="1" x14ac:dyDescent="0.2">
      <c r="A26" s="809" t="s">
        <v>1942</v>
      </c>
      <c r="B26" s="810"/>
      <c r="C26" s="810"/>
      <c r="D26" s="810"/>
      <c r="E26" s="810"/>
      <c r="F26" s="810"/>
      <c r="G26" s="810"/>
      <c r="H26" s="810"/>
      <c r="I26" s="810"/>
      <c r="J26" s="810"/>
      <c r="K26" s="810"/>
      <c r="L26" s="810"/>
      <c r="M26" s="810"/>
      <c r="N26" s="810"/>
      <c r="O26" s="810"/>
      <c r="P26" s="803" t="s">
        <v>2026</v>
      </c>
      <c r="Q26" s="803"/>
      <c r="R26" s="803"/>
      <c r="S26" s="803"/>
      <c r="T26" s="803"/>
      <c r="U26" s="803"/>
      <c r="V26" s="803"/>
      <c r="W26" s="803"/>
      <c r="X26" s="803"/>
      <c r="Y26" s="803"/>
      <c r="Z26" s="803"/>
      <c r="AA26" s="803"/>
      <c r="AB26" s="803"/>
      <c r="AC26" s="803"/>
      <c r="AD26" s="804"/>
      <c r="AE26" s="804"/>
      <c r="AF26" s="804"/>
      <c r="AG26" s="805">
        <v>1</v>
      </c>
      <c r="AH26" s="805"/>
      <c r="AI26" s="805"/>
      <c r="AJ26" s="805"/>
      <c r="AK26" s="806">
        <v>1941</v>
      </c>
      <c r="AL26" s="807"/>
      <c r="AM26" s="807"/>
      <c r="AN26" s="807"/>
      <c r="AO26" s="807"/>
      <c r="AP26" s="808"/>
      <c r="AQ26" s="776">
        <f t="shared" si="0"/>
        <v>23292</v>
      </c>
      <c r="AR26" s="776"/>
      <c r="AS26" s="776"/>
      <c r="AT26" s="776"/>
      <c r="AU26" s="776"/>
      <c r="AV26" s="776"/>
      <c r="AW26" s="776"/>
      <c r="AX26" s="776"/>
      <c r="AY26" s="799"/>
      <c r="AZ26" s="799"/>
      <c r="BA26" s="799"/>
      <c r="BB26" s="799"/>
      <c r="BC26" s="799"/>
      <c r="BD26" s="799"/>
      <c r="BE26" s="799"/>
      <c r="BF26" s="799"/>
      <c r="BG26" s="799"/>
      <c r="BH26" s="799"/>
      <c r="BI26" s="799"/>
      <c r="BJ26" s="799"/>
      <c r="BK26" s="799"/>
      <c r="BL26" s="799"/>
      <c r="BM26" s="799"/>
      <c r="BN26" s="799"/>
      <c r="BO26" s="799">
        <f t="shared" si="1"/>
        <v>3192.4342105263163</v>
      </c>
      <c r="BP26" s="799"/>
      <c r="BQ26" s="799"/>
      <c r="BR26" s="799"/>
      <c r="BS26" s="799"/>
      <c r="BT26" s="799"/>
      <c r="BU26" s="799"/>
      <c r="BV26" s="799"/>
      <c r="BW26" s="799"/>
      <c r="BX26" s="799"/>
      <c r="BY26" s="799"/>
      <c r="BZ26" s="799"/>
      <c r="CA26" s="799"/>
      <c r="CB26" s="799"/>
      <c r="CC26" s="799"/>
      <c r="CD26" s="799"/>
      <c r="CE26" s="799"/>
      <c r="CF26" s="799"/>
      <c r="CG26" s="799"/>
      <c r="CH26" s="799"/>
      <c r="CI26" s="799"/>
      <c r="CJ26" s="799"/>
      <c r="CK26" s="799"/>
      <c r="CL26" s="799"/>
      <c r="CM26" s="799"/>
      <c r="CN26" s="799"/>
      <c r="CO26" s="799"/>
      <c r="CP26" s="799"/>
      <c r="CQ26" s="799"/>
      <c r="CR26" s="799"/>
      <c r="CS26" s="799"/>
      <c r="CT26" s="799"/>
      <c r="CU26" s="799"/>
      <c r="CV26" s="776">
        <f t="shared" si="2"/>
        <v>26484.434210526317</v>
      </c>
      <c r="CW26" s="776"/>
      <c r="CX26" s="776"/>
      <c r="CY26" s="776"/>
      <c r="CZ26" s="776"/>
      <c r="DA26" s="776"/>
      <c r="DB26" s="776"/>
      <c r="DC26" s="776"/>
      <c r="DD26" s="776"/>
      <c r="DE26" s="777"/>
    </row>
    <row r="27" spans="1:125" s="3" customFormat="1" ht="23.25" customHeight="1" x14ac:dyDescent="0.2">
      <c r="A27" s="809" t="s">
        <v>1942</v>
      </c>
      <c r="B27" s="810"/>
      <c r="C27" s="810"/>
      <c r="D27" s="810"/>
      <c r="E27" s="810"/>
      <c r="F27" s="810"/>
      <c r="G27" s="810"/>
      <c r="H27" s="810"/>
      <c r="I27" s="810"/>
      <c r="J27" s="810"/>
      <c r="K27" s="810"/>
      <c r="L27" s="810"/>
      <c r="M27" s="810"/>
      <c r="N27" s="810"/>
      <c r="O27" s="810"/>
      <c r="P27" s="803" t="s">
        <v>1945</v>
      </c>
      <c r="Q27" s="803"/>
      <c r="R27" s="803"/>
      <c r="S27" s="803"/>
      <c r="T27" s="803"/>
      <c r="U27" s="803"/>
      <c r="V27" s="803"/>
      <c r="W27" s="803"/>
      <c r="X27" s="803"/>
      <c r="Y27" s="803"/>
      <c r="Z27" s="803"/>
      <c r="AA27" s="803"/>
      <c r="AB27" s="803"/>
      <c r="AC27" s="803"/>
      <c r="AD27" s="804"/>
      <c r="AE27" s="804"/>
      <c r="AF27" s="804"/>
      <c r="AG27" s="805">
        <v>1</v>
      </c>
      <c r="AH27" s="805"/>
      <c r="AI27" s="805"/>
      <c r="AJ27" s="805"/>
      <c r="AK27" s="806">
        <v>1941</v>
      </c>
      <c r="AL27" s="807"/>
      <c r="AM27" s="807"/>
      <c r="AN27" s="807"/>
      <c r="AO27" s="807"/>
      <c r="AP27" s="808"/>
      <c r="AQ27" s="776">
        <f t="shared" si="0"/>
        <v>23292</v>
      </c>
      <c r="AR27" s="776"/>
      <c r="AS27" s="776"/>
      <c r="AT27" s="776"/>
      <c r="AU27" s="776"/>
      <c r="AV27" s="776"/>
      <c r="AW27" s="776"/>
      <c r="AX27" s="776"/>
      <c r="AY27" s="799"/>
      <c r="AZ27" s="799"/>
      <c r="BA27" s="799"/>
      <c r="BB27" s="799"/>
      <c r="BC27" s="799"/>
      <c r="BD27" s="799"/>
      <c r="BE27" s="799"/>
      <c r="BF27" s="799"/>
      <c r="BG27" s="799"/>
      <c r="BH27" s="799"/>
      <c r="BI27" s="799"/>
      <c r="BJ27" s="799"/>
      <c r="BK27" s="799"/>
      <c r="BL27" s="799"/>
      <c r="BM27" s="799"/>
      <c r="BN27" s="799"/>
      <c r="BO27" s="799">
        <f t="shared" si="1"/>
        <v>3192.4342105263163</v>
      </c>
      <c r="BP27" s="799"/>
      <c r="BQ27" s="799"/>
      <c r="BR27" s="799"/>
      <c r="BS27" s="799"/>
      <c r="BT27" s="799"/>
      <c r="BU27" s="799"/>
      <c r="BV27" s="799"/>
      <c r="BW27" s="799"/>
      <c r="BX27" s="799"/>
      <c r="BY27" s="799"/>
      <c r="BZ27" s="799"/>
      <c r="CA27" s="799"/>
      <c r="CB27" s="799"/>
      <c r="CC27" s="799"/>
      <c r="CD27" s="799"/>
      <c r="CE27" s="799"/>
      <c r="CF27" s="799"/>
      <c r="CG27" s="799"/>
      <c r="CH27" s="799"/>
      <c r="CI27" s="799"/>
      <c r="CJ27" s="799"/>
      <c r="CK27" s="799"/>
      <c r="CL27" s="799"/>
      <c r="CM27" s="799"/>
      <c r="CN27" s="799"/>
      <c r="CO27" s="799"/>
      <c r="CP27" s="799"/>
      <c r="CQ27" s="799"/>
      <c r="CR27" s="799"/>
      <c r="CS27" s="799"/>
      <c r="CT27" s="799"/>
      <c r="CU27" s="799"/>
      <c r="CV27" s="776">
        <f t="shared" si="2"/>
        <v>26484.434210526317</v>
      </c>
      <c r="CW27" s="776"/>
      <c r="CX27" s="776"/>
      <c r="CY27" s="776"/>
      <c r="CZ27" s="776"/>
      <c r="DA27" s="776"/>
      <c r="DB27" s="776"/>
      <c r="DC27" s="776"/>
      <c r="DD27" s="776"/>
      <c r="DE27" s="777"/>
    </row>
    <row r="28" spans="1:125" s="3" customFormat="1" ht="23.25" customHeight="1" x14ac:dyDescent="0.2">
      <c r="A28" s="809" t="s">
        <v>1942</v>
      </c>
      <c r="B28" s="810"/>
      <c r="C28" s="810"/>
      <c r="D28" s="810"/>
      <c r="E28" s="810"/>
      <c r="F28" s="810"/>
      <c r="G28" s="810"/>
      <c r="H28" s="810"/>
      <c r="I28" s="810"/>
      <c r="J28" s="810"/>
      <c r="K28" s="810"/>
      <c r="L28" s="810"/>
      <c r="M28" s="810"/>
      <c r="N28" s="810"/>
      <c r="O28" s="810"/>
      <c r="P28" s="803" t="s">
        <v>1946</v>
      </c>
      <c r="Q28" s="803"/>
      <c r="R28" s="803"/>
      <c r="S28" s="803"/>
      <c r="T28" s="803"/>
      <c r="U28" s="803"/>
      <c r="V28" s="803"/>
      <c r="W28" s="803"/>
      <c r="X28" s="803"/>
      <c r="Y28" s="803"/>
      <c r="Z28" s="803"/>
      <c r="AA28" s="803"/>
      <c r="AB28" s="803"/>
      <c r="AC28" s="803"/>
      <c r="AD28" s="804"/>
      <c r="AE28" s="804"/>
      <c r="AF28" s="804"/>
      <c r="AG28" s="805">
        <v>1</v>
      </c>
      <c r="AH28" s="805"/>
      <c r="AI28" s="805"/>
      <c r="AJ28" s="805"/>
      <c r="AK28" s="806">
        <v>1941</v>
      </c>
      <c r="AL28" s="807"/>
      <c r="AM28" s="807"/>
      <c r="AN28" s="807"/>
      <c r="AO28" s="807"/>
      <c r="AP28" s="808"/>
      <c r="AQ28" s="776">
        <f t="shared" si="0"/>
        <v>23292</v>
      </c>
      <c r="AR28" s="776"/>
      <c r="AS28" s="776"/>
      <c r="AT28" s="776"/>
      <c r="AU28" s="776"/>
      <c r="AV28" s="776"/>
      <c r="AW28" s="776"/>
      <c r="AX28" s="776"/>
      <c r="AY28" s="799"/>
      <c r="AZ28" s="799"/>
      <c r="BA28" s="799"/>
      <c r="BB28" s="799"/>
      <c r="BC28" s="799"/>
      <c r="BD28" s="799"/>
      <c r="BE28" s="799"/>
      <c r="BF28" s="799"/>
      <c r="BG28" s="799"/>
      <c r="BH28" s="799"/>
      <c r="BI28" s="799"/>
      <c r="BJ28" s="799"/>
      <c r="BK28" s="799"/>
      <c r="BL28" s="799"/>
      <c r="BM28" s="799"/>
      <c r="BN28" s="799"/>
      <c r="BO28" s="799">
        <f t="shared" si="1"/>
        <v>3192.4342105263163</v>
      </c>
      <c r="BP28" s="799"/>
      <c r="BQ28" s="799"/>
      <c r="BR28" s="799"/>
      <c r="BS28" s="799"/>
      <c r="BT28" s="799"/>
      <c r="BU28" s="799"/>
      <c r="BV28" s="799"/>
      <c r="BW28" s="799"/>
      <c r="BX28" s="799"/>
      <c r="BY28" s="799"/>
      <c r="BZ28" s="799"/>
      <c r="CA28" s="799"/>
      <c r="CB28" s="799"/>
      <c r="CC28" s="799"/>
      <c r="CD28" s="799"/>
      <c r="CE28" s="799"/>
      <c r="CF28" s="799"/>
      <c r="CG28" s="799"/>
      <c r="CH28" s="799"/>
      <c r="CI28" s="799"/>
      <c r="CJ28" s="799"/>
      <c r="CK28" s="799"/>
      <c r="CL28" s="799"/>
      <c r="CM28" s="799"/>
      <c r="CN28" s="799"/>
      <c r="CO28" s="799"/>
      <c r="CP28" s="799"/>
      <c r="CQ28" s="799"/>
      <c r="CR28" s="799"/>
      <c r="CS28" s="799"/>
      <c r="CT28" s="799"/>
      <c r="CU28" s="799"/>
      <c r="CV28" s="776">
        <f t="shared" si="2"/>
        <v>26484.434210526317</v>
      </c>
      <c r="CW28" s="776"/>
      <c r="CX28" s="776"/>
      <c r="CY28" s="776"/>
      <c r="CZ28" s="776"/>
      <c r="DA28" s="776"/>
      <c r="DB28" s="776"/>
      <c r="DC28" s="776"/>
      <c r="DD28" s="776"/>
      <c r="DE28" s="777"/>
    </row>
    <row r="29" spans="1:125" s="3" customFormat="1" ht="23.25" customHeight="1" x14ac:dyDescent="0.2">
      <c r="A29" s="809" t="s">
        <v>1942</v>
      </c>
      <c r="B29" s="810"/>
      <c r="C29" s="810"/>
      <c r="D29" s="810"/>
      <c r="E29" s="810"/>
      <c r="F29" s="810"/>
      <c r="G29" s="810"/>
      <c r="H29" s="810"/>
      <c r="I29" s="810"/>
      <c r="J29" s="810"/>
      <c r="K29" s="810"/>
      <c r="L29" s="810"/>
      <c r="M29" s="810"/>
      <c r="N29" s="810"/>
      <c r="O29" s="810"/>
      <c r="P29" s="803" t="s">
        <v>1947</v>
      </c>
      <c r="Q29" s="803"/>
      <c r="R29" s="803"/>
      <c r="S29" s="803"/>
      <c r="T29" s="803"/>
      <c r="U29" s="803"/>
      <c r="V29" s="803"/>
      <c r="W29" s="803"/>
      <c r="X29" s="803"/>
      <c r="Y29" s="803"/>
      <c r="Z29" s="803"/>
      <c r="AA29" s="803"/>
      <c r="AB29" s="803"/>
      <c r="AC29" s="803"/>
      <c r="AD29" s="804"/>
      <c r="AE29" s="804"/>
      <c r="AF29" s="804"/>
      <c r="AG29" s="805">
        <v>1</v>
      </c>
      <c r="AH29" s="805"/>
      <c r="AI29" s="805"/>
      <c r="AJ29" s="805"/>
      <c r="AK29" s="806">
        <v>1941</v>
      </c>
      <c r="AL29" s="807"/>
      <c r="AM29" s="807"/>
      <c r="AN29" s="807"/>
      <c r="AO29" s="807"/>
      <c r="AP29" s="808"/>
      <c r="AQ29" s="776">
        <f t="shared" si="0"/>
        <v>23292</v>
      </c>
      <c r="AR29" s="776"/>
      <c r="AS29" s="776"/>
      <c r="AT29" s="776"/>
      <c r="AU29" s="776"/>
      <c r="AV29" s="776"/>
      <c r="AW29" s="776"/>
      <c r="AX29" s="776"/>
      <c r="AY29" s="799"/>
      <c r="AZ29" s="799"/>
      <c r="BA29" s="799"/>
      <c r="BB29" s="799"/>
      <c r="BC29" s="799"/>
      <c r="BD29" s="799"/>
      <c r="BE29" s="799"/>
      <c r="BF29" s="799"/>
      <c r="BG29" s="799"/>
      <c r="BH29" s="799"/>
      <c r="BI29" s="799"/>
      <c r="BJ29" s="799"/>
      <c r="BK29" s="799"/>
      <c r="BL29" s="799"/>
      <c r="BM29" s="799"/>
      <c r="BN29" s="799"/>
      <c r="BO29" s="799">
        <f t="shared" si="1"/>
        <v>3192.4342105263163</v>
      </c>
      <c r="BP29" s="799"/>
      <c r="BQ29" s="799"/>
      <c r="BR29" s="799"/>
      <c r="BS29" s="799"/>
      <c r="BT29" s="799"/>
      <c r="BU29" s="799"/>
      <c r="BV29" s="799"/>
      <c r="BW29" s="799"/>
      <c r="BX29" s="799"/>
      <c r="BY29" s="799"/>
      <c r="BZ29" s="799"/>
      <c r="CA29" s="799"/>
      <c r="CB29" s="799"/>
      <c r="CC29" s="799"/>
      <c r="CD29" s="799"/>
      <c r="CE29" s="799"/>
      <c r="CF29" s="799"/>
      <c r="CG29" s="799"/>
      <c r="CH29" s="799"/>
      <c r="CI29" s="799"/>
      <c r="CJ29" s="799"/>
      <c r="CK29" s="799"/>
      <c r="CL29" s="799"/>
      <c r="CM29" s="799"/>
      <c r="CN29" s="799"/>
      <c r="CO29" s="799"/>
      <c r="CP29" s="799"/>
      <c r="CQ29" s="799"/>
      <c r="CR29" s="799"/>
      <c r="CS29" s="799"/>
      <c r="CT29" s="799"/>
      <c r="CU29" s="799"/>
      <c r="CV29" s="776">
        <f t="shared" si="2"/>
        <v>26484.434210526317</v>
      </c>
      <c r="CW29" s="776"/>
      <c r="CX29" s="776"/>
      <c r="CY29" s="776"/>
      <c r="CZ29" s="776"/>
      <c r="DA29" s="776"/>
      <c r="DB29" s="776"/>
      <c r="DC29" s="776"/>
      <c r="DD29" s="776"/>
      <c r="DE29" s="777"/>
    </row>
    <row r="30" spans="1:125" s="3" customFormat="1" ht="23.25" customHeight="1" x14ac:dyDescent="0.2">
      <c r="A30" s="809" t="s">
        <v>1948</v>
      </c>
      <c r="B30" s="810"/>
      <c r="C30" s="810"/>
      <c r="D30" s="810"/>
      <c r="E30" s="810"/>
      <c r="F30" s="810"/>
      <c r="G30" s="810"/>
      <c r="H30" s="810"/>
      <c r="I30" s="810"/>
      <c r="J30" s="810"/>
      <c r="K30" s="810"/>
      <c r="L30" s="810"/>
      <c r="M30" s="810"/>
      <c r="N30" s="810"/>
      <c r="O30" s="810"/>
      <c r="P30" s="803" t="s">
        <v>1949</v>
      </c>
      <c r="Q30" s="803"/>
      <c r="R30" s="803"/>
      <c r="S30" s="803"/>
      <c r="T30" s="803"/>
      <c r="U30" s="803"/>
      <c r="V30" s="803"/>
      <c r="W30" s="803"/>
      <c r="X30" s="803"/>
      <c r="Y30" s="803"/>
      <c r="Z30" s="803"/>
      <c r="AA30" s="803"/>
      <c r="AB30" s="803"/>
      <c r="AC30" s="803"/>
      <c r="AD30" s="804"/>
      <c r="AE30" s="804"/>
      <c r="AF30" s="804"/>
      <c r="AG30" s="805">
        <v>1</v>
      </c>
      <c r="AH30" s="805"/>
      <c r="AI30" s="805"/>
      <c r="AJ30" s="805"/>
      <c r="AK30" s="806">
        <v>17219.099999999999</v>
      </c>
      <c r="AL30" s="807"/>
      <c r="AM30" s="807"/>
      <c r="AN30" s="807"/>
      <c r="AO30" s="807"/>
      <c r="AP30" s="808"/>
      <c r="AQ30" s="776">
        <f t="shared" si="0"/>
        <v>206629.19999999998</v>
      </c>
      <c r="AR30" s="776"/>
      <c r="AS30" s="776"/>
      <c r="AT30" s="776"/>
      <c r="AU30" s="776"/>
      <c r="AV30" s="776"/>
      <c r="AW30" s="776"/>
      <c r="AX30" s="776"/>
      <c r="AY30" s="799"/>
      <c r="AZ30" s="799"/>
      <c r="BA30" s="799"/>
      <c r="BB30" s="799"/>
      <c r="BC30" s="799"/>
      <c r="BD30" s="799"/>
      <c r="BE30" s="799"/>
      <c r="BF30" s="799"/>
      <c r="BG30" s="799"/>
      <c r="BH30" s="799"/>
      <c r="BI30" s="799"/>
      <c r="BJ30" s="799"/>
      <c r="BK30" s="799"/>
      <c r="BL30" s="799"/>
      <c r="BM30" s="799"/>
      <c r="BN30" s="799"/>
      <c r="BO30" s="799">
        <f t="shared" si="1"/>
        <v>28320.888157894733</v>
      </c>
      <c r="BP30" s="799"/>
      <c r="BQ30" s="799"/>
      <c r="BR30" s="799"/>
      <c r="BS30" s="799"/>
      <c r="BT30" s="799"/>
      <c r="BU30" s="799"/>
      <c r="BV30" s="799"/>
      <c r="BW30" s="799"/>
      <c r="BX30" s="799"/>
      <c r="BY30" s="799"/>
      <c r="BZ30" s="799"/>
      <c r="CA30" s="799"/>
      <c r="CB30" s="799"/>
      <c r="CC30" s="799"/>
      <c r="CD30" s="799"/>
      <c r="CE30" s="799"/>
      <c r="CF30" s="799"/>
      <c r="CG30" s="799"/>
      <c r="CH30" s="799"/>
      <c r="CI30" s="799"/>
      <c r="CJ30" s="799"/>
      <c r="CK30" s="799"/>
      <c r="CL30" s="799"/>
      <c r="CM30" s="799"/>
      <c r="CN30" s="799"/>
      <c r="CO30" s="799"/>
      <c r="CP30" s="799"/>
      <c r="CQ30" s="799"/>
      <c r="CR30" s="799"/>
      <c r="CS30" s="799"/>
      <c r="CT30" s="799"/>
      <c r="CU30" s="799"/>
      <c r="CV30" s="776">
        <f t="shared" si="2"/>
        <v>234950.08815789473</v>
      </c>
      <c r="CW30" s="776"/>
      <c r="CX30" s="776"/>
      <c r="CY30" s="776"/>
      <c r="CZ30" s="776"/>
      <c r="DA30" s="776"/>
      <c r="DB30" s="776"/>
      <c r="DC30" s="776"/>
      <c r="DD30" s="776"/>
      <c r="DE30" s="777"/>
    </row>
    <row r="31" spans="1:125" s="3" customFormat="1" ht="23.25" customHeight="1" x14ac:dyDescent="0.2">
      <c r="A31" s="809" t="s">
        <v>1952</v>
      </c>
      <c r="B31" s="810"/>
      <c r="C31" s="810"/>
      <c r="D31" s="810"/>
      <c r="E31" s="810"/>
      <c r="F31" s="810"/>
      <c r="G31" s="810"/>
      <c r="H31" s="810"/>
      <c r="I31" s="810"/>
      <c r="J31" s="810"/>
      <c r="K31" s="810"/>
      <c r="L31" s="810"/>
      <c r="M31" s="810"/>
      <c r="N31" s="810"/>
      <c r="O31" s="810"/>
      <c r="P31" s="803" t="s">
        <v>1949</v>
      </c>
      <c r="Q31" s="803"/>
      <c r="R31" s="803"/>
      <c r="S31" s="803"/>
      <c r="T31" s="803"/>
      <c r="U31" s="803"/>
      <c r="V31" s="803"/>
      <c r="W31" s="803"/>
      <c r="X31" s="803"/>
      <c r="Y31" s="803"/>
      <c r="Z31" s="803"/>
      <c r="AA31" s="803"/>
      <c r="AB31" s="803"/>
      <c r="AC31" s="803"/>
      <c r="AD31" s="804"/>
      <c r="AE31" s="804"/>
      <c r="AF31" s="804"/>
      <c r="AG31" s="805">
        <v>1</v>
      </c>
      <c r="AH31" s="805"/>
      <c r="AI31" s="805"/>
      <c r="AJ31" s="805"/>
      <c r="AK31" s="806">
        <v>5836.14</v>
      </c>
      <c r="AL31" s="807"/>
      <c r="AM31" s="807"/>
      <c r="AN31" s="807"/>
      <c r="AO31" s="807"/>
      <c r="AP31" s="808"/>
      <c r="AQ31" s="776">
        <f t="shared" si="0"/>
        <v>70033.680000000008</v>
      </c>
      <c r="AR31" s="776"/>
      <c r="AS31" s="776"/>
      <c r="AT31" s="776"/>
      <c r="AU31" s="776"/>
      <c r="AV31" s="776"/>
      <c r="AW31" s="776"/>
      <c r="AX31" s="776"/>
      <c r="AY31" s="799"/>
      <c r="AZ31" s="799"/>
      <c r="BA31" s="799"/>
      <c r="BB31" s="799"/>
      <c r="BC31" s="799"/>
      <c r="BD31" s="799"/>
      <c r="BE31" s="799"/>
      <c r="BF31" s="799"/>
      <c r="BG31" s="799"/>
      <c r="BH31" s="799"/>
      <c r="BI31" s="799"/>
      <c r="BJ31" s="799"/>
      <c r="BK31" s="799"/>
      <c r="BL31" s="799"/>
      <c r="BM31" s="799"/>
      <c r="BN31" s="799"/>
      <c r="BO31" s="799">
        <f t="shared" si="1"/>
        <v>9598.9144736842118</v>
      </c>
      <c r="BP31" s="799"/>
      <c r="BQ31" s="799"/>
      <c r="BR31" s="799"/>
      <c r="BS31" s="799"/>
      <c r="BT31" s="799"/>
      <c r="BU31" s="799"/>
      <c r="BV31" s="799"/>
      <c r="BW31" s="799"/>
      <c r="BX31" s="799"/>
      <c r="BY31" s="799"/>
      <c r="BZ31" s="799"/>
      <c r="CA31" s="799"/>
      <c r="CB31" s="799"/>
      <c r="CC31" s="799"/>
      <c r="CD31" s="799"/>
      <c r="CE31" s="799"/>
      <c r="CF31" s="799"/>
      <c r="CG31" s="799"/>
      <c r="CH31" s="799"/>
      <c r="CI31" s="799"/>
      <c r="CJ31" s="799"/>
      <c r="CK31" s="799"/>
      <c r="CL31" s="799"/>
      <c r="CM31" s="799"/>
      <c r="CN31" s="799"/>
      <c r="CO31" s="799"/>
      <c r="CP31" s="799"/>
      <c r="CQ31" s="799"/>
      <c r="CR31" s="799"/>
      <c r="CS31" s="799"/>
      <c r="CT31" s="799"/>
      <c r="CU31" s="799"/>
      <c r="CV31" s="776">
        <f t="shared" si="2"/>
        <v>79632.594473684221</v>
      </c>
      <c r="CW31" s="776"/>
      <c r="CX31" s="776"/>
      <c r="CY31" s="776"/>
      <c r="CZ31" s="776"/>
      <c r="DA31" s="776"/>
      <c r="DB31" s="776"/>
      <c r="DC31" s="776"/>
      <c r="DD31" s="776"/>
      <c r="DE31" s="777"/>
      <c r="DS31" s="81"/>
    </row>
    <row r="32" spans="1:125" s="3" customFormat="1" ht="23.25" customHeight="1" x14ac:dyDescent="0.2">
      <c r="A32" s="809" t="s">
        <v>1950</v>
      </c>
      <c r="B32" s="810"/>
      <c r="C32" s="810"/>
      <c r="D32" s="810"/>
      <c r="E32" s="810"/>
      <c r="F32" s="810"/>
      <c r="G32" s="810"/>
      <c r="H32" s="810"/>
      <c r="I32" s="810"/>
      <c r="J32" s="810"/>
      <c r="K32" s="810"/>
      <c r="L32" s="810"/>
      <c r="M32" s="810"/>
      <c r="N32" s="810"/>
      <c r="O32" s="810"/>
      <c r="P32" s="803" t="s">
        <v>1949</v>
      </c>
      <c r="Q32" s="803"/>
      <c r="R32" s="803"/>
      <c r="S32" s="803"/>
      <c r="T32" s="803"/>
      <c r="U32" s="803"/>
      <c r="V32" s="803"/>
      <c r="W32" s="803"/>
      <c r="X32" s="803"/>
      <c r="Y32" s="803"/>
      <c r="Z32" s="803"/>
      <c r="AA32" s="803"/>
      <c r="AB32" s="803"/>
      <c r="AC32" s="803"/>
      <c r="AD32" s="804"/>
      <c r="AE32" s="804"/>
      <c r="AF32" s="804"/>
      <c r="AG32" s="805">
        <v>1</v>
      </c>
      <c r="AH32" s="805"/>
      <c r="AI32" s="805"/>
      <c r="AJ32" s="805"/>
      <c r="AK32" s="806">
        <v>7992</v>
      </c>
      <c r="AL32" s="807"/>
      <c r="AM32" s="807"/>
      <c r="AN32" s="807"/>
      <c r="AO32" s="807"/>
      <c r="AP32" s="808"/>
      <c r="AQ32" s="776">
        <f t="shared" ref="AQ32" si="8">AG32*AK32*12</f>
        <v>95904</v>
      </c>
      <c r="AR32" s="776"/>
      <c r="AS32" s="776"/>
      <c r="AT32" s="776"/>
      <c r="AU32" s="776"/>
      <c r="AV32" s="776"/>
      <c r="AW32" s="776"/>
      <c r="AX32" s="776"/>
      <c r="AY32" s="799"/>
      <c r="AZ32" s="799"/>
      <c r="BA32" s="799"/>
      <c r="BB32" s="799"/>
      <c r="BC32" s="799"/>
      <c r="BD32" s="799"/>
      <c r="BE32" s="799"/>
      <c r="BF32" s="799"/>
      <c r="BG32" s="799"/>
      <c r="BH32" s="799"/>
      <c r="BI32" s="799"/>
      <c r="BJ32" s="799"/>
      <c r="BK32" s="799"/>
      <c r="BL32" s="799"/>
      <c r="BM32" s="799"/>
      <c r="BN32" s="799"/>
      <c r="BO32" s="799">
        <f t="shared" ref="BO32" si="9">(((AK32/30.4)*50)*AG32)</f>
        <v>13144.736842105263</v>
      </c>
      <c r="BP32" s="799"/>
      <c r="BQ32" s="799"/>
      <c r="BR32" s="799"/>
      <c r="BS32" s="799"/>
      <c r="BT32" s="799"/>
      <c r="BU32" s="799"/>
      <c r="BV32" s="799"/>
      <c r="BW32" s="799"/>
      <c r="BX32" s="799"/>
      <c r="BY32" s="799"/>
      <c r="BZ32" s="799"/>
      <c r="CA32" s="799"/>
      <c r="CB32" s="799"/>
      <c r="CC32" s="799"/>
      <c r="CD32" s="799"/>
      <c r="CE32" s="799"/>
      <c r="CF32" s="799"/>
      <c r="CG32" s="799"/>
      <c r="CH32" s="799"/>
      <c r="CI32" s="799"/>
      <c r="CJ32" s="799"/>
      <c r="CK32" s="799"/>
      <c r="CL32" s="799"/>
      <c r="CM32" s="799"/>
      <c r="CN32" s="799"/>
      <c r="CO32" s="799"/>
      <c r="CP32" s="799"/>
      <c r="CQ32" s="799"/>
      <c r="CR32" s="799"/>
      <c r="CS32" s="799"/>
      <c r="CT32" s="799"/>
      <c r="CU32" s="799"/>
      <c r="CV32" s="776">
        <f t="shared" ref="CV32" si="10">SUM(AQ32:CU32)</f>
        <v>109048.73684210527</v>
      </c>
      <c r="CW32" s="776"/>
      <c r="CX32" s="776"/>
      <c r="CY32" s="776"/>
      <c r="CZ32" s="776"/>
      <c r="DA32" s="776"/>
      <c r="DB32" s="776"/>
      <c r="DC32" s="776"/>
      <c r="DD32" s="776"/>
      <c r="DE32" s="777"/>
      <c r="DS32" s="81"/>
    </row>
    <row r="33" spans="1:123" s="3" customFormat="1" ht="23.25" customHeight="1" x14ac:dyDescent="0.2">
      <c r="A33" s="809" t="s">
        <v>1951</v>
      </c>
      <c r="B33" s="810"/>
      <c r="C33" s="810"/>
      <c r="D33" s="810"/>
      <c r="E33" s="810"/>
      <c r="F33" s="810"/>
      <c r="G33" s="810"/>
      <c r="H33" s="810"/>
      <c r="I33" s="810"/>
      <c r="J33" s="810"/>
      <c r="K33" s="810"/>
      <c r="L33" s="810"/>
      <c r="M33" s="810"/>
      <c r="N33" s="810"/>
      <c r="O33" s="810"/>
      <c r="P33" s="803" t="s">
        <v>1949</v>
      </c>
      <c r="Q33" s="803"/>
      <c r="R33" s="803"/>
      <c r="S33" s="803"/>
      <c r="T33" s="803"/>
      <c r="U33" s="803"/>
      <c r="V33" s="803"/>
      <c r="W33" s="803"/>
      <c r="X33" s="803"/>
      <c r="Y33" s="803"/>
      <c r="Z33" s="803"/>
      <c r="AA33" s="803"/>
      <c r="AB33" s="803"/>
      <c r="AC33" s="803"/>
      <c r="AD33" s="804"/>
      <c r="AE33" s="804"/>
      <c r="AF33" s="804"/>
      <c r="AG33" s="805">
        <v>1</v>
      </c>
      <c r="AH33" s="805"/>
      <c r="AI33" s="805"/>
      <c r="AJ33" s="805"/>
      <c r="AK33" s="806">
        <v>6739</v>
      </c>
      <c r="AL33" s="807"/>
      <c r="AM33" s="807"/>
      <c r="AN33" s="807"/>
      <c r="AO33" s="807"/>
      <c r="AP33" s="808"/>
      <c r="AQ33" s="776">
        <f t="shared" si="0"/>
        <v>80868</v>
      </c>
      <c r="AR33" s="776"/>
      <c r="AS33" s="776"/>
      <c r="AT33" s="776"/>
      <c r="AU33" s="776"/>
      <c r="AV33" s="776"/>
      <c r="AW33" s="776"/>
      <c r="AX33" s="776"/>
      <c r="AY33" s="799"/>
      <c r="AZ33" s="799"/>
      <c r="BA33" s="799"/>
      <c r="BB33" s="799"/>
      <c r="BC33" s="799"/>
      <c r="BD33" s="799"/>
      <c r="BE33" s="799"/>
      <c r="BF33" s="799"/>
      <c r="BG33" s="799"/>
      <c r="BH33" s="799"/>
      <c r="BI33" s="799"/>
      <c r="BJ33" s="799"/>
      <c r="BK33" s="799"/>
      <c r="BL33" s="799"/>
      <c r="BM33" s="799"/>
      <c r="BN33" s="799"/>
      <c r="BO33" s="799">
        <f t="shared" si="1"/>
        <v>11083.881578947368</v>
      </c>
      <c r="BP33" s="799"/>
      <c r="BQ33" s="799"/>
      <c r="BR33" s="799"/>
      <c r="BS33" s="799"/>
      <c r="BT33" s="799"/>
      <c r="BU33" s="799"/>
      <c r="BV33" s="799"/>
      <c r="BW33" s="799"/>
      <c r="BX33" s="799"/>
      <c r="BY33" s="799"/>
      <c r="BZ33" s="799"/>
      <c r="CA33" s="799"/>
      <c r="CB33" s="799"/>
      <c r="CC33" s="799"/>
      <c r="CD33" s="799"/>
      <c r="CE33" s="799"/>
      <c r="CF33" s="799"/>
      <c r="CG33" s="799"/>
      <c r="CH33" s="799"/>
      <c r="CI33" s="799"/>
      <c r="CJ33" s="799"/>
      <c r="CK33" s="799"/>
      <c r="CL33" s="799"/>
      <c r="CM33" s="799"/>
      <c r="CN33" s="799"/>
      <c r="CO33" s="799"/>
      <c r="CP33" s="799"/>
      <c r="CQ33" s="799"/>
      <c r="CR33" s="799"/>
      <c r="CS33" s="799"/>
      <c r="CT33" s="799"/>
      <c r="CU33" s="799"/>
      <c r="CV33" s="776">
        <f t="shared" si="2"/>
        <v>91951.881578947374</v>
      </c>
      <c r="CW33" s="776"/>
      <c r="CX33" s="776"/>
      <c r="CY33" s="776"/>
      <c r="CZ33" s="776"/>
      <c r="DA33" s="776"/>
      <c r="DB33" s="776"/>
      <c r="DC33" s="776"/>
      <c r="DD33" s="776"/>
      <c r="DE33" s="777"/>
    </row>
    <row r="34" spans="1:123" s="3" customFormat="1" ht="23.25" customHeight="1" x14ac:dyDescent="0.2">
      <c r="A34" s="809" t="s">
        <v>1953</v>
      </c>
      <c r="B34" s="810"/>
      <c r="C34" s="810"/>
      <c r="D34" s="810"/>
      <c r="E34" s="810"/>
      <c r="F34" s="810"/>
      <c r="G34" s="810"/>
      <c r="H34" s="810"/>
      <c r="I34" s="810"/>
      <c r="J34" s="810"/>
      <c r="K34" s="810"/>
      <c r="L34" s="810"/>
      <c r="M34" s="810"/>
      <c r="N34" s="810"/>
      <c r="O34" s="810"/>
      <c r="P34" s="803" t="s">
        <v>1954</v>
      </c>
      <c r="Q34" s="803"/>
      <c r="R34" s="803"/>
      <c r="S34" s="803"/>
      <c r="T34" s="803"/>
      <c r="U34" s="803"/>
      <c r="V34" s="803"/>
      <c r="W34" s="803"/>
      <c r="X34" s="803"/>
      <c r="Y34" s="803"/>
      <c r="Z34" s="803"/>
      <c r="AA34" s="803"/>
      <c r="AB34" s="803"/>
      <c r="AC34" s="803"/>
      <c r="AD34" s="804"/>
      <c r="AE34" s="804"/>
      <c r="AF34" s="804"/>
      <c r="AG34" s="805">
        <v>1</v>
      </c>
      <c r="AH34" s="805"/>
      <c r="AI34" s="805"/>
      <c r="AJ34" s="805"/>
      <c r="AK34" s="806">
        <v>16392</v>
      </c>
      <c r="AL34" s="807"/>
      <c r="AM34" s="807"/>
      <c r="AN34" s="807"/>
      <c r="AO34" s="807"/>
      <c r="AP34" s="808"/>
      <c r="AQ34" s="776">
        <f t="shared" si="0"/>
        <v>196704</v>
      </c>
      <c r="AR34" s="776"/>
      <c r="AS34" s="776"/>
      <c r="AT34" s="776"/>
      <c r="AU34" s="776"/>
      <c r="AV34" s="776"/>
      <c r="AW34" s="776"/>
      <c r="AX34" s="776"/>
      <c r="AY34" s="799"/>
      <c r="AZ34" s="799"/>
      <c r="BA34" s="799"/>
      <c r="BB34" s="799"/>
      <c r="BC34" s="799"/>
      <c r="BD34" s="799"/>
      <c r="BE34" s="799"/>
      <c r="BF34" s="799"/>
      <c r="BG34" s="799"/>
      <c r="BH34" s="799"/>
      <c r="BI34" s="799"/>
      <c r="BJ34" s="799"/>
      <c r="BK34" s="799"/>
      <c r="BL34" s="799"/>
      <c r="BM34" s="799"/>
      <c r="BN34" s="799"/>
      <c r="BO34" s="799">
        <f t="shared" si="1"/>
        <v>26960.526315789473</v>
      </c>
      <c r="BP34" s="799"/>
      <c r="BQ34" s="799"/>
      <c r="BR34" s="799"/>
      <c r="BS34" s="799"/>
      <c r="BT34" s="799"/>
      <c r="BU34" s="799"/>
      <c r="BV34" s="799"/>
      <c r="BW34" s="799"/>
      <c r="BX34" s="799"/>
      <c r="BY34" s="799"/>
      <c r="BZ34" s="799"/>
      <c r="CA34" s="799"/>
      <c r="CB34" s="799"/>
      <c r="CC34" s="799"/>
      <c r="CD34" s="799"/>
      <c r="CE34" s="799"/>
      <c r="CF34" s="799"/>
      <c r="CG34" s="799"/>
      <c r="CH34" s="799"/>
      <c r="CI34" s="799"/>
      <c r="CJ34" s="799"/>
      <c r="CK34" s="799"/>
      <c r="CL34" s="799"/>
      <c r="CM34" s="799"/>
      <c r="CN34" s="799"/>
      <c r="CO34" s="799"/>
      <c r="CP34" s="799"/>
      <c r="CQ34" s="799"/>
      <c r="CR34" s="799"/>
      <c r="CS34" s="799"/>
      <c r="CT34" s="799"/>
      <c r="CU34" s="799"/>
      <c r="CV34" s="776">
        <f t="shared" ref="CV34" si="11">SUM(AQ34:CU34)</f>
        <v>223664.52631578947</v>
      </c>
      <c r="CW34" s="776"/>
      <c r="CX34" s="776"/>
      <c r="CY34" s="776"/>
      <c r="CZ34" s="776"/>
      <c r="DA34" s="776"/>
      <c r="DB34" s="776"/>
      <c r="DC34" s="776"/>
      <c r="DD34" s="776"/>
      <c r="DE34" s="777"/>
      <c r="DS34" s="81"/>
    </row>
    <row r="35" spans="1:123" s="3" customFormat="1" ht="23.25" customHeight="1" x14ac:dyDescent="0.2">
      <c r="A35" s="809" t="s">
        <v>1955</v>
      </c>
      <c r="B35" s="810"/>
      <c r="C35" s="810"/>
      <c r="D35" s="810"/>
      <c r="E35" s="810"/>
      <c r="F35" s="810"/>
      <c r="G35" s="810"/>
      <c r="H35" s="810"/>
      <c r="I35" s="810"/>
      <c r="J35" s="810"/>
      <c r="K35" s="810"/>
      <c r="L35" s="810"/>
      <c r="M35" s="810"/>
      <c r="N35" s="810"/>
      <c r="O35" s="810"/>
      <c r="P35" s="803" t="s">
        <v>1954</v>
      </c>
      <c r="Q35" s="803"/>
      <c r="R35" s="803"/>
      <c r="S35" s="803"/>
      <c r="T35" s="803"/>
      <c r="U35" s="803"/>
      <c r="V35" s="803"/>
      <c r="W35" s="803"/>
      <c r="X35" s="803"/>
      <c r="Y35" s="803"/>
      <c r="Z35" s="803"/>
      <c r="AA35" s="803"/>
      <c r="AB35" s="803"/>
      <c r="AC35" s="803"/>
      <c r="AD35" s="804"/>
      <c r="AE35" s="804"/>
      <c r="AF35" s="804"/>
      <c r="AG35" s="805">
        <v>2</v>
      </c>
      <c r="AH35" s="805"/>
      <c r="AI35" s="805"/>
      <c r="AJ35" s="805"/>
      <c r="AK35" s="806">
        <v>5483.1</v>
      </c>
      <c r="AL35" s="807"/>
      <c r="AM35" s="807"/>
      <c r="AN35" s="807"/>
      <c r="AO35" s="807"/>
      <c r="AP35" s="808"/>
      <c r="AQ35" s="776">
        <f t="shared" si="0"/>
        <v>131594.40000000002</v>
      </c>
      <c r="AR35" s="776"/>
      <c r="AS35" s="776"/>
      <c r="AT35" s="776"/>
      <c r="AU35" s="776"/>
      <c r="AV35" s="776"/>
      <c r="AW35" s="776"/>
      <c r="AX35" s="776"/>
      <c r="AY35" s="799"/>
      <c r="AZ35" s="799"/>
      <c r="BA35" s="799"/>
      <c r="BB35" s="799"/>
      <c r="BC35" s="799"/>
      <c r="BD35" s="799"/>
      <c r="BE35" s="799"/>
      <c r="BF35" s="799"/>
      <c r="BG35" s="799"/>
      <c r="BH35" s="799"/>
      <c r="BI35" s="799"/>
      <c r="BJ35" s="799"/>
      <c r="BK35" s="799"/>
      <c r="BL35" s="799"/>
      <c r="BM35" s="799"/>
      <c r="BN35" s="799"/>
      <c r="BO35" s="799">
        <f t="shared" si="1"/>
        <v>18036.51315789474</v>
      </c>
      <c r="BP35" s="799"/>
      <c r="BQ35" s="799"/>
      <c r="BR35" s="799"/>
      <c r="BS35" s="799"/>
      <c r="BT35" s="799"/>
      <c r="BU35" s="799"/>
      <c r="BV35" s="799"/>
      <c r="BW35" s="799"/>
      <c r="BX35" s="799"/>
      <c r="BY35" s="799"/>
      <c r="BZ35" s="799"/>
      <c r="CA35" s="799"/>
      <c r="CB35" s="799"/>
      <c r="CC35" s="799"/>
      <c r="CD35" s="799"/>
      <c r="CE35" s="799"/>
      <c r="CF35" s="799"/>
      <c r="CG35" s="799"/>
      <c r="CH35" s="799"/>
      <c r="CI35" s="799"/>
      <c r="CJ35" s="799"/>
      <c r="CK35" s="799"/>
      <c r="CL35" s="799"/>
      <c r="CM35" s="799"/>
      <c r="CN35" s="799"/>
      <c r="CO35" s="799"/>
      <c r="CP35" s="799"/>
      <c r="CQ35" s="799"/>
      <c r="CR35" s="799"/>
      <c r="CS35" s="799"/>
      <c r="CT35" s="799"/>
      <c r="CU35" s="799"/>
      <c r="CV35" s="776">
        <f t="shared" si="2"/>
        <v>149630.91315789477</v>
      </c>
      <c r="CW35" s="776"/>
      <c r="CX35" s="776"/>
      <c r="CY35" s="776"/>
      <c r="CZ35" s="776"/>
      <c r="DA35" s="776"/>
      <c r="DB35" s="776"/>
      <c r="DC35" s="776"/>
      <c r="DD35" s="776"/>
      <c r="DE35" s="777"/>
    </row>
    <row r="36" spans="1:123" s="3" customFormat="1" ht="23.25" customHeight="1" x14ac:dyDescent="0.2">
      <c r="A36" s="809" t="s">
        <v>1956</v>
      </c>
      <c r="B36" s="810"/>
      <c r="C36" s="810"/>
      <c r="D36" s="810"/>
      <c r="E36" s="810"/>
      <c r="F36" s="810"/>
      <c r="G36" s="810"/>
      <c r="H36" s="810"/>
      <c r="I36" s="810"/>
      <c r="J36" s="810"/>
      <c r="K36" s="810"/>
      <c r="L36" s="810"/>
      <c r="M36" s="810"/>
      <c r="N36" s="810"/>
      <c r="O36" s="810"/>
      <c r="P36" s="803" t="s">
        <v>1957</v>
      </c>
      <c r="Q36" s="803"/>
      <c r="R36" s="803"/>
      <c r="S36" s="803"/>
      <c r="T36" s="803"/>
      <c r="U36" s="803"/>
      <c r="V36" s="803"/>
      <c r="W36" s="803"/>
      <c r="X36" s="803"/>
      <c r="Y36" s="803"/>
      <c r="Z36" s="803"/>
      <c r="AA36" s="803"/>
      <c r="AB36" s="803"/>
      <c r="AC36" s="803"/>
      <c r="AD36" s="804"/>
      <c r="AE36" s="804"/>
      <c r="AF36" s="804"/>
      <c r="AG36" s="805">
        <v>1</v>
      </c>
      <c r="AH36" s="805"/>
      <c r="AI36" s="805"/>
      <c r="AJ36" s="805"/>
      <c r="AK36" s="806">
        <v>10058.1</v>
      </c>
      <c r="AL36" s="807"/>
      <c r="AM36" s="807"/>
      <c r="AN36" s="807"/>
      <c r="AO36" s="807"/>
      <c r="AP36" s="808"/>
      <c r="AQ36" s="776">
        <f t="shared" si="0"/>
        <v>120697.20000000001</v>
      </c>
      <c r="AR36" s="776"/>
      <c r="AS36" s="776"/>
      <c r="AT36" s="776"/>
      <c r="AU36" s="776"/>
      <c r="AV36" s="776"/>
      <c r="AW36" s="776"/>
      <c r="AX36" s="776"/>
      <c r="AY36" s="799"/>
      <c r="AZ36" s="799"/>
      <c r="BA36" s="799"/>
      <c r="BB36" s="799"/>
      <c r="BC36" s="799"/>
      <c r="BD36" s="799"/>
      <c r="BE36" s="799"/>
      <c r="BF36" s="799"/>
      <c r="BG36" s="799"/>
      <c r="BH36" s="799"/>
      <c r="BI36" s="799"/>
      <c r="BJ36" s="799"/>
      <c r="BK36" s="799"/>
      <c r="BL36" s="799"/>
      <c r="BM36" s="799"/>
      <c r="BN36" s="799"/>
      <c r="BO36" s="799">
        <f t="shared" si="1"/>
        <v>16542.927631578947</v>
      </c>
      <c r="BP36" s="799"/>
      <c r="BQ36" s="799"/>
      <c r="BR36" s="799"/>
      <c r="BS36" s="799"/>
      <c r="BT36" s="799"/>
      <c r="BU36" s="799"/>
      <c r="BV36" s="799"/>
      <c r="BW36" s="799"/>
      <c r="BX36" s="799"/>
      <c r="BY36" s="799"/>
      <c r="BZ36" s="799"/>
      <c r="CA36" s="799"/>
      <c r="CB36" s="799"/>
      <c r="CC36" s="799"/>
      <c r="CD36" s="799"/>
      <c r="CE36" s="799"/>
      <c r="CF36" s="799"/>
      <c r="CG36" s="799"/>
      <c r="CH36" s="799"/>
      <c r="CI36" s="799"/>
      <c r="CJ36" s="799"/>
      <c r="CK36" s="799"/>
      <c r="CL36" s="799"/>
      <c r="CM36" s="799"/>
      <c r="CN36" s="799"/>
      <c r="CO36" s="799"/>
      <c r="CP36" s="799"/>
      <c r="CQ36" s="799"/>
      <c r="CR36" s="799"/>
      <c r="CS36" s="799"/>
      <c r="CT36" s="799"/>
      <c r="CU36" s="799"/>
      <c r="CV36" s="776">
        <f t="shared" si="2"/>
        <v>137240.12763157894</v>
      </c>
      <c r="CW36" s="776"/>
      <c r="CX36" s="776"/>
      <c r="CY36" s="776"/>
      <c r="CZ36" s="776"/>
      <c r="DA36" s="776"/>
      <c r="DB36" s="776"/>
      <c r="DC36" s="776"/>
      <c r="DD36" s="776"/>
      <c r="DE36" s="777"/>
    </row>
    <row r="37" spans="1:123" s="3" customFormat="1" ht="23.25" customHeight="1" x14ac:dyDescent="0.2">
      <c r="A37" s="809" t="s">
        <v>1958</v>
      </c>
      <c r="B37" s="810"/>
      <c r="C37" s="810"/>
      <c r="D37" s="810"/>
      <c r="E37" s="810"/>
      <c r="F37" s="810"/>
      <c r="G37" s="810"/>
      <c r="H37" s="810"/>
      <c r="I37" s="810"/>
      <c r="J37" s="810"/>
      <c r="K37" s="810"/>
      <c r="L37" s="810"/>
      <c r="M37" s="810"/>
      <c r="N37" s="810"/>
      <c r="O37" s="810"/>
      <c r="P37" s="803" t="s">
        <v>1957</v>
      </c>
      <c r="Q37" s="803"/>
      <c r="R37" s="803"/>
      <c r="S37" s="803"/>
      <c r="T37" s="803"/>
      <c r="U37" s="803"/>
      <c r="V37" s="803"/>
      <c r="W37" s="803"/>
      <c r="X37" s="803"/>
      <c r="Y37" s="803"/>
      <c r="Z37" s="803"/>
      <c r="AA37" s="803"/>
      <c r="AB37" s="803"/>
      <c r="AC37" s="803"/>
      <c r="AD37" s="804"/>
      <c r="AE37" s="804"/>
      <c r="AF37" s="804"/>
      <c r="AG37" s="805">
        <v>1</v>
      </c>
      <c r="AH37" s="805"/>
      <c r="AI37" s="805"/>
      <c r="AJ37" s="805"/>
      <c r="AK37" s="806">
        <v>6246.84</v>
      </c>
      <c r="AL37" s="807"/>
      <c r="AM37" s="807"/>
      <c r="AN37" s="807"/>
      <c r="AO37" s="807"/>
      <c r="AP37" s="808"/>
      <c r="AQ37" s="776">
        <f t="shared" si="0"/>
        <v>74962.080000000002</v>
      </c>
      <c r="AR37" s="776"/>
      <c r="AS37" s="776"/>
      <c r="AT37" s="776"/>
      <c r="AU37" s="776"/>
      <c r="AV37" s="776"/>
      <c r="AW37" s="776"/>
      <c r="AX37" s="776"/>
      <c r="AY37" s="799"/>
      <c r="AZ37" s="799"/>
      <c r="BA37" s="799"/>
      <c r="BB37" s="799"/>
      <c r="BC37" s="799"/>
      <c r="BD37" s="799"/>
      <c r="BE37" s="799"/>
      <c r="BF37" s="799"/>
      <c r="BG37" s="799"/>
      <c r="BH37" s="799"/>
      <c r="BI37" s="799"/>
      <c r="BJ37" s="799"/>
      <c r="BK37" s="799"/>
      <c r="BL37" s="799"/>
      <c r="BM37" s="799"/>
      <c r="BN37" s="799"/>
      <c r="BO37" s="799">
        <f t="shared" si="1"/>
        <v>10274.407894736842</v>
      </c>
      <c r="BP37" s="799"/>
      <c r="BQ37" s="799"/>
      <c r="BR37" s="799"/>
      <c r="BS37" s="799"/>
      <c r="BT37" s="799"/>
      <c r="BU37" s="799"/>
      <c r="BV37" s="799"/>
      <c r="BW37" s="799"/>
      <c r="BX37" s="799"/>
      <c r="BY37" s="799"/>
      <c r="BZ37" s="799"/>
      <c r="CA37" s="799"/>
      <c r="CB37" s="799"/>
      <c r="CC37" s="799"/>
      <c r="CD37" s="799"/>
      <c r="CE37" s="799"/>
      <c r="CF37" s="799"/>
      <c r="CG37" s="799"/>
      <c r="CH37" s="799"/>
      <c r="CI37" s="799"/>
      <c r="CJ37" s="799"/>
      <c r="CK37" s="799"/>
      <c r="CL37" s="799"/>
      <c r="CM37" s="799"/>
      <c r="CN37" s="799"/>
      <c r="CO37" s="799"/>
      <c r="CP37" s="799"/>
      <c r="CQ37" s="799"/>
      <c r="CR37" s="799"/>
      <c r="CS37" s="799"/>
      <c r="CT37" s="799"/>
      <c r="CU37" s="799"/>
      <c r="CV37" s="776">
        <f t="shared" si="2"/>
        <v>85236.487894736842</v>
      </c>
      <c r="CW37" s="776"/>
      <c r="CX37" s="776"/>
      <c r="CY37" s="776"/>
      <c r="CZ37" s="776"/>
      <c r="DA37" s="776"/>
      <c r="DB37" s="776"/>
      <c r="DC37" s="776"/>
      <c r="DD37" s="776"/>
      <c r="DE37" s="777"/>
      <c r="DR37" s="81">
        <f>SUM(CV36:DE40)</f>
        <v>455332.50947368419</v>
      </c>
    </row>
    <row r="38" spans="1:123" s="3" customFormat="1" ht="23.25" customHeight="1" x14ac:dyDescent="0.2">
      <c r="A38" s="809" t="s">
        <v>1958</v>
      </c>
      <c r="B38" s="810"/>
      <c r="C38" s="810"/>
      <c r="D38" s="810"/>
      <c r="E38" s="810"/>
      <c r="F38" s="810"/>
      <c r="G38" s="810"/>
      <c r="H38" s="810"/>
      <c r="I38" s="810"/>
      <c r="J38" s="810"/>
      <c r="K38" s="810"/>
      <c r="L38" s="810"/>
      <c r="M38" s="810"/>
      <c r="N38" s="810"/>
      <c r="O38" s="810"/>
      <c r="P38" s="803" t="s">
        <v>1957</v>
      </c>
      <c r="Q38" s="803"/>
      <c r="R38" s="803"/>
      <c r="S38" s="803"/>
      <c r="T38" s="803"/>
      <c r="U38" s="803"/>
      <c r="V38" s="803"/>
      <c r="W38" s="803"/>
      <c r="X38" s="803"/>
      <c r="Y38" s="803"/>
      <c r="Z38" s="803"/>
      <c r="AA38" s="803"/>
      <c r="AB38" s="803"/>
      <c r="AC38" s="803"/>
      <c r="AD38" s="804"/>
      <c r="AE38" s="804"/>
      <c r="AF38" s="804"/>
      <c r="AG38" s="805">
        <v>1</v>
      </c>
      <c r="AH38" s="805"/>
      <c r="AI38" s="805"/>
      <c r="AJ38" s="805"/>
      <c r="AK38" s="806">
        <v>6709.62</v>
      </c>
      <c r="AL38" s="807"/>
      <c r="AM38" s="807"/>
      <c r="AN38" s="807"/>
      <c r="AO38" s="807"/>
      <c r="AP38" s="808"/>
      <c r="AQ38" s="776">
        <f t="shared" si="0"/>
        <v>80515.44</v>
      </c>
      <c r="AR38" s="776"/>
      <c r="AS38" s="776"/>
      <c r="AT38" s="776"/>
      <c r="AU38" s="776"/>
      <c r="AV38" s="776"/>
      <c r="AW38" s="776"/>
      <c r="AX38" s="776"/>
      <c r="AY38" s="799"/>
      <c r="AZ38" s="799"/>
      <c r="BA38" s="799"/>
      <c r="BB38" s="799"/>
      <c r="BC38" s="799"/>
      <c r="BD38" s="799"/>
      <c r="BE38" s="799"/>
      <c r="BF38" s="799"/>
      <c r="BG38" s="799"/>
      <c r="BH38" s="799"/>
      <c r="BI38" s="799"/>
      <c r="BJ38" s="799"/>
      <c r="BK38" s="799"/>
      <c r="BL38" s="799"/>
      <c r="BM38" s="799"/>
      <c r="BN38" s="799"/>
      <c r="BO38" s="799">
        <f t="shared" si="1"/>
        <v>11035.559210526315</v>
      </c>
      <c r="BP38" s="799"/>
      <c r="BQ38" s="799"/>
      <c r="BR38" s="799"/>
      <c r="BS38" s="799"/>
      <c r="BT38" s="799"/>
      <c r="BU38" s="799"/>
      <c r="BV38" s="799"/>
      <c r="BW38" s="799"/>
      <c r="BX38" s="799"/>
      <c r="BY38" s="799"/>
      <c r="BZ38" s="799"/>
      <c r="CA38" s="799"/>
      <c r="CB38" s="799"/>
      <c r="CC38" s="799"/>
      <c r="CD38" s="799"/>
      <c r="CE38" s="799"/>
      <c r="CF38" s="799"/>
      <c r="CG38" s="799"/>
      <c r="CH38" s="799"/>
      <c r="CI38" s="799"/>
      <c r="CJ38" s="799"/>
      <c r="CK38" s="799"/>
      <c r="CL38" s="799"/>
      <c r="CM38" s="799"/>
      <c r="CN38" s="799"/>
      <c r="CO38" s="799"/>
      <c r="CP38" s="799"/>
      <c r="CQ38" s="799"/>
      <c r="CR38" s="799"/>
      <c r="CS38" s="799"/>
      <c r="CT38" s="799"/>
      <c r="CU38" s="799"/>
      <c r="CV38" s="776">
        <f t="shared" si="2"/>
        <v>91550.999210526323</v>
      </c>
      <c r="CW38" s="776"/>
      <c r="CX38" s="776"/>
      <c r="CY38" s="776"/>
      <c r="CZ38" s="776"/>
      <c r="DA38" s="776"/>
      <c r="DB38" s="776"/>
      <c r="DC38" s="776"/>
      <c r="DD38" s="776"/>
      <c r="DE38" s="777"/>
    </row>
    <row r="39" spans="1:123" s="3" customFormat="1" ht="23.25" customHeight="1" x14ac:dyDescent="0.2">
      <c r="A39" s="809" t="s">
        <v>1930</v>
      </c>
      <c r="B39" s="810"/>
      <c r="C39" s="810"/>
      <c r="D39" s="810"/>
      <c r="E39" s="810"/>
      <c r="F39" s="810"/>
      <c r="G39" s="810"/>
      <c r="H39" s="810"/>
      <c r="I39" s="810"/>
      <c r="J39" s="810"/>
      <c r="K39" s="810"/>
      <c r="L39" s="810"/>
      <c r="M39" s="810"/>
      <c r="N39" s="810"/>
      <c r="O39" s="810"/>
      <c r="P39" s="803" t="s">
        <v>1957</v>
      </c>
      <c r="Q39" s="803"/>
      <c r="R39" s="803"/>
      <c r="S39" s="803"/>
      <c r="T39" s="803"/>
      <c r="U39" s="803"/>
      <c r="V39" s="803"/>
      <c r="W39" s="803"/>
      <c r="X39" s="803"/>
      <c r="Y39" s="803"/>
      <c r="Z39" s="803"/>
      <c r="AA39" s="803"/>
      <c r="AB39" s="803"/>
      <c r="AC39" s="803"/>
      <c r="AD39" s="804"/>
      <c r="AE39" s="804"/>
      <c r="AF39" s="804"/>
      <c r="AG39" s="805">
        <v>1</v>
      </c>
      <c r="AH39" s="805"/>
      <c r="AI39" s="805"/>
      <c r="AJ39" s="805"/>
      <c r="AK39" s="806">
        <v>5483</v>
      </c>
      <c r="AL39" s="807"/>
      <c r="AM39" s="807"/>
      <c r="AN39" s="807"/>
      <c r="AO39" s="807"/>
      <c r="AP39" s="808"/>
      <c r="AQ39" s="776">
        <f t="shared" si="0"/>
        <v>65796</v>
      </c>
      <c r="AR39" s="776"/>
      <c r="AS39" s="776"/>
      <c r="AT39" s="776"/>
      <c r="AU39" s="776"/>
      <c r="AV39" s="776"/>
      <c r="AW39" s="776"/>
      <c r="AX39" s="776"/>
      <c r="AY39" s="799"/>
      <c r="AZ39" s="799"/>
      <c r="BA39" s="799"/>
      <c r="BB39" s="799"/>
      <c r="BC39" s="799"/>
      <c r="BD39" s="799"/>
      <c r="BE39" s="799"/>
      <c r="BF39" s="799"/>
      <c r="BG39" s="799"/>
      <c r="BH39" s="799"/>
      <c r="BI39" s="799"/>
      <c r="BJ39" s="799"/>
      <c r="BK39" s="799"/>
      <c r="BL39" s="799"/>
      <c r="BM39" s="799"/>
      <c r="BN39" s="799"/>
      <c r="BO39" s="799">
        <f t="shared" si="1"/>
        <v>9018.0921052631584</v>
      </c>
      <c r="BP39" s="799"/>
      <c r="BQ39" s="799"/>
      <c r="BR39" s="799"/>
      <c r="BS39" s="799"/>
      <c r="BT39" s="799"/>
      <c r="BU39" s="799"/>
      <c r="BV39" s="799"/>
      <c r="BW39" s="799"/>
      <c r="BX39" s="799"/>
      <c r="BY39" s="799"/>
      <c r="BZ39" s="799"/>
      <c r="CA39" s="799"/>
      <c r="CB39" s="799"/>
      <c r="CC39" s="799"/>
      <c r="CD39" s="799"/>
      <c r="CE39" s="799"/>
      <c r="CF39" s="799"/>
      <c r="CG39" s="799"/>
      <c r="CH39" s="799"/>
      <c r="CI39" s="799"/>
      <c r="CJ39" s="799"/>
      <c r="CK39" s="799"/>
      <c r="CL39" s="799"/>
      <c r="CM39" s="799"/>
      <c r="CN39" s="799"/>
      <c r="CO39" s="799"/>
      <c r="CP39" s="799"/>
      <c r="CQ39" s="799"/>
      <c r="CR39" s="799"/>
      <c r="CS39" s="799"/>
      <c r="CT39" s="799"/>
      <c r="CU39" s="799"/>
      <c r="CV39" s="776">
        <f t="shared" si="2"/>
        <v>74814.09210526316</v>
      </c>
      <c r="CW39" s="776"/>
      <c r="CX39" s="776"/>
      <c r="CY39" s="776"/>
      <c r="CZ39" s="776"/>
      <c r="DA39" s="776"/>
      <c r="DB39" s="776"/>
      <c r="DC39" s="776"/>
      <c r="DD39" s="776"/>
      <c r="DE39" s="777"/>
    </row>
    <row r="40" spans="1:123" s="3" customFormat="1" ht="23.25" customHeight="1" x14ac:dyDescent="0.2">
      <c r="A40" s="809" t="s">
        <v>2027</v>
      </c>
      <c r="B40" s="810"/>
      <c r="C40" s="810"/>
      <c r="D40" s="810"/>
      <c r="E40" s="810"/>
      <c r="F40" s="810"/>
      <c r="G40" s="810"/>
      <c r="H40" s="810"/>
      <c r="I40" s="810"/>
      <c r="J40" s="810"/>
      <c r="K40" s="810"/>
      <c r="L40" s="810"/>
      <c r="M40" s="810"/>
      <c r="N40" s="810"/>
      <c r="O40" s="810"/>
      <c r="P40" s="803" t="s">
        <v>1957</v>
      </c>
      <c r="Q40" s="803"/>
      <c r="R40" s="803"/>
      <c r="S40" s="803"/>
      <c r="T40" s="803"/>
      <c r="U40" s="803"/>
      <c r="V40" s="803"/>
      <c r="W40" s="803"/>
      <c r="X40" s="803"/>
      <c r="Y40" s="803"/>
      <c r="Z40" s="803"/>
      <c r="AA40" s="803"/>
      <c r="AB40" s="803"/>
      <c r="AC40" s="803"/>
      <c r="AD40" s="804"/>
      <c r="AE40" s="804"/>
      <c r="AF40" s="804"/>
      <c r="AG40" s="805">
        <v>1</v>
      </c>
      <c r="AH40" s="805"/>
      <c r="AI40" s="805"/>
      <c r="AJ40" s="805"/>
      <c r="AK40" s="806">
        <v>4873</v>
      </c>
      <c r="AL40" s="807"/>
      <c r="AM40" s="807"/>
      <c r="AN40" s="807"/>
      <c r="AO40" s="807"/>
      <c r="AP40" s="808"/>
      <c r="AQ40" s="776">
        <f t="shared" si="0"/>
        <v>58476</v>
      </c>
      <c r="AR40" s="776"/>
      <c r="AS40" s="776"/>
      <c r="AT40" s="776"/>
      <c r="AU40" s="776"/>
      <c r="AV40" s="776"/>
      <c r="AW40" s="776"/>
      <c r="AX40" s="776"/>
      <c r="AY40" s="799"/>
      <c r="AZ40" s="799"/>
      <c r="BA40" s="799"/>
      <c r="BB40" s="799"/>
      <c r="BC40" s="799"/>
      <c r="BD40" s="799"/>
      <c r="BE40" s="799"/>
      <c r="BF40" s="799"/>
      <c r="BG40" s="799"/>
      <c r="BH40" s="799"/>
      <c r="BI40" s="799"/>
      <c r="BJ40" s="799"/>
      <c r="BK40" s="799"/>
      <c r="BL40" s="799"/>
      <c r="BM40" s="799"/>
      <c r="BN40" s="799"/>
      <c r="BO40" s="799">
        <f t="shared" si="1"/>
        <v>8014.8026315789484</v>
      </c>
      <c r="BP40" s="799"/>
      <c r="BQ40" s="799"/>
      <c r="BR40" s="799"/>
      <c r="BS40" s="799"/>
      <c r="BT40" s="799"/>
      <c r="BU40" s="799"/>
      <c r="BV40" s="799"/>
      <c r="BW40" s="799"/>
      <c r="BX40" s="799"/>
      <c r="BY40" s="799"/>
      <c r="BZ40" s="799"/>
      <c r="CA40" s="799"/>
      <c r="CB40" s="799"/>
      <c r="CC40" s="799"/>
      <c r="CD40" s="799"/>
      <c r="CE40" s="799"/>
      <c r="CF40" s="799"/>
      <c r="CG40" s="799"/>
      <c r="CH40" s="799"/>
      <c r="CI40" s="799"/>
      <c r="CJ40" s="799"/>
      <c r="CK40" s="799"/>
      <c r="CL40" s="799"/>
      <c r="CM40" s="799"/>
      <c r="CN40" s="799"/>
      <c r="CO40" s="799"/>
      <c r="CP40" s="799"/>
      <c r="CQ40" s="799"/>
      <c r="CR40" s="799"/>
      <c r="CS40" s="799"/>
      <c r="CT40" s="799"/>
      <c r="CU40" s="799"/>
      <c r="CV40" s="776">
        <f t="shared" si="2"/>
        <v>66490.802631578947</v>
      </c>
      <c r="CW40" s="776"/>
      <c r="CX40" s="776"/>
      <c r="CY40" s="776"/>
      <c r="CZ40" s="776"/>
      <c r="DA40" s="776"/>
      <c r="DB40" s="776"/>
      <c r="DC40" s="776"/>
      <c r="DD40" s="776"/>
      <c r="DE40" s="777"/>
    </row>
    <row r="41" spans="1:123" s="3" customFormat="1" ht="23.25" customHeight="1" x14ac:dyDescent="0.2">
      <c r="A41" s="809" t="s">
        <v>2029</v>
      </c>
      <c r="B41" s="810"/>
      <c r="C41" s="810"/>
      <c r="D41" s="810"/>
      <c r="E41" s="810"/>
      <c r="F41" s="810"/>
      <c r="G41" s="810"/>
      <c r="H41" s="810"/>
      <c r="I41" s="810"/>
      <c r="J41" s="810"/>
      <c r="K41" s="810"/>
      <c r="L41" s="810"/>
      <c r="M41" s="810"/>
      <c r="N41" s="810"/>
      <c r="O41" s="810"/>
      <c r="P41" s="803" t="s">
        <v>1959</v>
      </c>
      <c r="Q41" s="803"/>
      <c r="R41" s="803"/>
      <c r="S41" s="803"/>
      <c r="T41" s="803"/>
      <c r="U41" s="803"/>
      <c r="V41" s="803"/>
      <c r="W41" s="803"/>
      <c r="X41" s="803"/>
      <c r="Y41" s="803"/>
      <c r="Z41" s="803"/>
      <c r="AA41" s="803"/>
      <c r="AB41" s="803"/>
      <c r="AC41" s="803"/>
      <c r="AD41" s="804"/>
      <c r="AE41" s="804"/>
      <c r="AF41" s="804"/>
      <c r="AG41" s="805">
        <v>1</v>
      </c>
      <c r="AH41" s="805"/>
      <c r="AI41" s="805"/>
      <c r="AJ41" s="805"/>
      <c r="AK41" s="806">
        <v>6218.6</v>
      </c>
      <c r="AL41" s="807"/>
      <c r="AM41" s="807"/>
      <c r="AN41" s="807"/>
      <c r="AO41" s="807"/>
      <c r="AP41" s="808"/>
      <c r="AQ41" s="776">
        <f t="shared" si="0"/>
        <v>74623.200000000012</v>
      </c>
      <c r="AR41" s="776"/>
      <c r="AS41" s="776"/>
      <c r="AT41" s="776"/>
      <c r="AU41" s="776"/>
      <c r="AV41" s="776"/>
      <c r="AW41" s="776"/>
      <c r="AX41" s="776"/>
      <c r="AY41" s="799"/>
      <c r="AZ41" s="799"/>
      <c r="BA41" s="799"/>
      <c r="BB41" s="799"/>
      <c r="BC41" s="799"/>
      <c r="BD41" s="799"/>
      <c r="BE41" s="799"/>
      <c r="BF41" s="799"/>
      <c r="BG41" s="799"/>
      <c r="BH41" s="799"/>
      <c r="BI41" s="799"/>
      <c r="BJ41" s="799"/>
      <c r="BK41" s="799"/>
      <c r="BL41" s="799"/>
      <c r="BM41" s="799"/>
      <c r="BN41" s="799"/>
      <c r="BO41" s="799">
        <f t="shared" si="1"/>
        <v>10227.96052631579</v>
      </c>
      <c r="BP41" s="799"/>
      <c r="BQ41" s="799"/>
      <c r="BR41" s="799"/>
      <c r="BS41" s="799"/>
      <c r="BT41" s="799"/>
      <c r="BU41" s="799"/>
      <c r="BV41" s="799"/>
      <c r="BW41" s="799"/>
      <c r="BX41" s="799"/>
      <c r="BY41" s="799"/>
      <c r="BZ41" s="799"/>
      <c r="CA41" s="799"/>
      <c r="CB41" s="799"/>
      <c r="CC41" s="799"/>
      <c r="CD41" s="799"/>
      <c r="CE41" s="799"/>
      <c r="CF41" s="799"/>
      <c r="CG41" s="799"/>
      <c r="CH41" s="799"/>
      <c r="CI41" s="799"/>
      <c r="CJ41" s="799"/>
      <c r="CK41" s="799"/>
      <c r="CL41" s="799"/>
      <c r="CM41" s="799"/>
      <c r="CN41" s="799"/>
      <c r="CO41" s="799"/>
      <c r="CP41" s="799"/>
      <c r="CQ41" s="799"/>
      <c r="CR41" s="799"/>
      <c r="CS41" s="799"/>
      <c r="CT41" s="799"/>
      <c r="CU41" s="799"/>
      <c r="CV41" s="776">
        <f t="shared" si="2"/>
        <v>84851.160526315798</v>
      </c>
      <c r="CW41" s="776"/>
      <c r="CX41" s="776"/>
      <c r="CY41" s="776"/>
      <c r="CZ41" s="776"/>
      <c r="DA41" s="776"/>
      <c r="DB41" s="776"/>
      <c r="DC41" s="776"/>
      <c r="DD41" s="776"/>
      <c r="DE41" s="777"/>
      <c r="DR41" s="81">
        <f>SUM(CV41:DE65)</f>
        <v>2883526.2205263162</v>
      </c>
    </row>
    <row r="42" spans="1:123" s="3" customFormat="1" ht="23.25" customHeight="1" x14ac:dyDescent="0.2">
      <c r="A42" s="809" t="s">
        <v>1960</v>
      </c>
      <c r="B42" s="810"/>
      <c r="C42" s="810"/>
      <c r="D42" s="810"/>
      <c r="E42" s="810"/>
      <c r="F42" s="810"/>
      <c r="G42" s="810"/>
      <c r="H42" s="810"/>
      <c r="I42" s="810"/>
      <c r="J42" s="810"/>
      <c r="K42" s="810"/>
      <c r="L42" s="810"/>
      <c r="M42" s="810"/>
      <c r="N42" s="810"/>
      <c r="O42" s="810"/>
      <c r="P42" s="803" t="s">
        <v>1959</v>
      </c>
      <c r="Q42" s="803"/>
      <c r="R42" s="803"/>
      <c r="S42" s="803"/>
      <c r="T42" s="803"/>
      <c r="U42" s="803"/>
      <c r="V42" s="803"/>
      <c r="W42" s="803"/>
      <c r="X42" s="803"/>
      <c r="Y42" s="803"/>
      <c r="Z42" s="803"/>
      <c r="AA42" s="803"/>
      <c r="AB42" s="803"/>
      <c r="AC42" s="803"/>
      <c r="AD42" s="804"/>
      <c r="AE42" s="804"/>
      <c r="AF42" s="804"/>
      <c r="AG42" s="805">
        <v>1</v>
      </c>
      <c r="AH42" s="805"/>
      <c r="AI42" s="805"/>
      <c r="AJ42" s="805"/>
      <c r="AK42" s="806">
        <v>4866</v>
      </c>
      <c r="AL42" s="807"/>
      <c r="AM42" s="807"/>
      <c r="AN42" s="807"/>
      <c r="AO42" s="807"/>
      <c r="AP42" s="808"/>
      <c r="AQ42" s="776">
        <f t="shared" si="0"/>
        <v>58392</v>
      </c>
      <c r="AR42" s="776"/>
      <c r="AS42" s="776"/>
      <c r="AT42" s="776"/>
      <c r="AU42" s="776"/>
      <c r="AV42" s="776"/>
      <c r="AW42" s="776"/>
      <c r="AX42" s="776"/>
      <c r="AY42" s="799"/>
      <c r="AZ42" s="799"/>
      <c r="BA42" s="799"/>
      <c r="BB42" s="799"/>
      <c r="BC42" s="799"/>
      <c r="BD42" s="799"/>
      <c r="BE42" s="799"/>
      <c r="BF42" s="799"/>
      <c r="BG42" s="799"/>
      <c r="BH42" s="799"/>
      <c r="BI42" s="799"/>
      <c r="BJ42" s="799"/>
      <c r="BK42" s="799"/>
      <c r="BL42" s="799"/>
      <c r="BM42" s="799"/>
      <c r="BN42" s="799"/>
      <c r="BO42" s="799">
        <f t="shared" si="1"/>
        <v>8003.2894736842109</v>
      </c>
      <c r="BP42" s="799"/>
      <c r="BQ42" s="799"/>
      <c r="BR42" s="799"/>
      <c r="BS42" s="799"/>
      <c r="BT42" s="799"/>
      <c r="BU42" s="799"/>
      <c r="BV42" s="799"/>
      <c r="BW42" s="799"/>
      <c r="BX42" s="799"/>
      <c r="BY42" s="799"/>
      <c r="BZ42" s="799"/>
      <c r="CA42" s="799"/>
      <c r="CB42" s="799"/>
      <c r="CC42" s="799"/>
      <c r="CD42" s="799"/>
      <c r="CE42" s="799"/>
      <c r="CF42" s="799"/>
      <c r="CG42" s="799"/>
      <c r="CH42" s="799"/>
      <c r="CI42" s="799"/>
      <c r="CJ42" s="799"/>
      <c r="CK42" s="799"/>
      <c r="CL42" s="799"/>
      <c r="CM42" s="799"/>
      <c r="CN42" s="799"/>
      <c r="CO42" s="799"/>
      <c r="CP42" s="799"/>
      <c r="CQ42" s="799"/>
      <c r="CR42" s="799"/>
      <c r="CS42" s="799"/>
      <c r="CT42" s="799"/>
      <c r="CU42" s="799"/>
      <c r="CV42" s="776">
        <f t="shared" si="2"/>
        <v>66395.289473684214</v>
      </c>
      <c r="CW42" s="776"/>
      <c r="CX42" s="776"/>
      <c r="CY42" s="776"/>
      <c r="CZ42" s="776"/>
      <c r="DA42" s="776"/>
      <c r="DB42" s="776"/>
      <c r="DC42" s="776"/>
      <c r="DD42" s="776"/>
      <c r="DE42" s="777"/>
    </row>
    <row r="43" spans="1:123" s="516" customFormat="1" ht="23.25" customHeight="1" x14ac:dyDescent="0.2">
      <c r="A43" s="800" t="s">
        <v>1961</v>
      </c>
      <c r="B43" s="801"/>
      <c r="C43" s="801"/>
      <c r="D43" s="801"/>
      <c r="E43" s="801"/>
      <c r="F43" s="801"/>
      <c r="G43" s="801"/>
      <c r="H43" s="801"/>
      <c r="I43" s="801"/>
      <c r="J43" s="801"/>
      <c r="K43" s="801"/>
      <c r="L43" s="801"/>
      <c r="M43" s="801"/>
      <c r="N43" s="801"/>
      <c r="O43" s="802"/>
      <c r="P43" s="828" t="s">
        <v>1959</v>
      </c>
      <c r="Q43" s="829"/>
      <c r="R43" s="829"/>
      <c r="S43" s="829"/>
      <c r="T43" s="829"/>
      <c r="U43" s="829"/>
      <c r="V43" s="829"/>
      <c r="W43" s="829"/>
      <c r="X43" s="829"/>
      <c r="Y43" s="829"/>
      <c r="Z43" s="829"/>
      <c r="AA43" s="829"/>
      <c r="AB43" s="829"/>
      <c r="AC43" s="830"/>
      <c r="AD43" s="831"/>
      <c r="AE43" s="832"/>
      <c r="AF43" s="833"/>
      <c r="AG43" s="834">
        <v>1</v>
      </c>
      <c r="AH43" s="835"/>
      <c r="AI43" s="835"/>
      <c r="AJ43" s="836"/>
      <c r="AK43" s="837">
        <v>4973.8999999999996</v>
      </c>
      <c r="AL43" s="838"/>
      <c r="AM43" s="838"/>
      <c r="AN43" s="838"/>
      <c r="AO43" s="838"/>
      <c r="AP43" s="839"/>
      <c r="AQ43" s="840">
        <f t="shared" si="0"/>
        <v>59686.799999999996</v>
      </c>
      <c r="AR43" s="841"/>
      <c r="AS43" s="841"/>
      <c r="AT43" s="841"/>
      <c r="AU43" s="841"/>
      <c r="AV43" s="841"/>
      <c r="AW43" s="841"/>
      <c r="AX43" s="842"/>
      <c r="AY43" s="844"/>
      <c r="AZ43" s="845"/>
      <c r="BA43" s="845"/>
      <c r="BB43" s="845"/>
      <c r="BC43" s="845"/>
      <c r="BD43" s="845"/>
      <c r="BE43" s="845"/>
      <c r="BF43" s="846"/>
      <c r="BG43" s="844"/>
      <c r="BH43" s="845"/>
      <c r="BI43" s="845"/>
      <c r="BJ43" s="845"/>
      <c r="BK43" s="845"/>
      <c r="BL43" s="845"/>
      <c r="BM43" s="845"/>
      <c r="BN43" s="846"/>
      <c r="BO43" s="844">
        <f t="shared" si="1"/>
        <v>8180.7565789473683</v>
      </c>
      <c r="BP43" s="845"/>
      <c r="BQ43" s="845"/>
      <c r="BR43" s="845"/>
      <c r="BS43" s="845"/>
      <c r="BT43" s="845"/>
      <c r="BU43" s="845"/>
      <c r="BV43" s="846"/>
      <c r="BW43" s="844"/>
      <c r="BX43" s="845"/>
      <c r="BY43" s="845"/>
      <c r="BZ43" s="845"/>
      <c r="CA43" s="845"/>
      <c r="CB43" s="845"/>
      <c r="CC43" s="845"/>
      <c r="CD43" s="846"/>
      <c r="CE43" s="844"/>
      <c r="CF43" s="845"/>
      <c r="CG43" s="845"/>
      <c r="CH43" s="845"/>
      <c r="CI43" s="845"/>
      <c r="CJ43" s="845"/>
      <c r="CK43" s="845"/>
      <c r="CL43" s="845"/>
      <c r="CM43" s="846"/>
      <c r="CN43" s="844"/>
      <c r="CO43" s="845"/>
      <c r="CP43" s="845"/>
      <c r="CQ43" s="845"/>
      <c r="CR43" s="845"/>
      <c r="CS43" s="845"/>
      <c r="CT43" s="845"/>
      <c r="CU43" s="846"/>
      <c r="CV43" s="840">
        <f t="shared" si="2"/>
        <v>67867.556578947362</v>
      </c>
      <c r="CW43" s="841"/>
      <c r="CX43" s="841"/>
      <c r="CY43" s="841"/>
      <c r="CZ43" s="841"/>
      <c r="DA43" s="841"/>
      <c r="DB43" s="841"/>
      <c r="DC43" s="841"/>
      <c r="DD43" s="841"/>
      <c r="DE43" s="843"/>
    </row>
    <row r="44" spans="1:123" s="3" customFormat="1" ht="23.25" customHeight="1" x14ac:dyDescent="0.2">
      <c r="A44" s="809" t="s">
        <v>1962</v>
      </c>
      <c r="B44" s="810"/>
      <c r="C44" s="810"/>
      <c r="D44" s="810"/>
      <c r="E44" s="810"/>
      <c r="F44" s="810"/>
      <c r="G44" s="810"/>
      <c r="H44" s="810"/>
      <c r="I44" s="810"/>
      <c r="J44" s="810"/>
      <c r="K44" s="810"/>
      <c r="L44" s="810"/>
      <c r="M44" s="810"/>
      <c r="N44" s="810"/>
      <c r="O44" s="810"/>
      <c r="P44" s="803" t="s">
        <v>1959</v>
      </c>
      <c r="Q44" s="803"/>
      <c r="R44" s="803"/>
      <c r="S44" s="803"/>
      <c r="T44" s="803"/>
      <c r="U44" s="803"/>
      <c r="V44" s="803"/>
      <c r="W44" s="803"/>
      <c r="X44" s="803"/>
      <c r="Y44" s="803"/>
      <c r="Z44" s="803"/>
      <c r="AA44" s="803"/>
      <c r="AB44" s="803"/>
      <c r="AC44" s="803"/>
      <c r="AD44" s="804"/>
      <c r="AE44" s="804"/>
      <c r="AF44" s="804"/>
      <c r="AG44" s="805">
        <v>1</v>
      </c>
      <c r="AH44" s="805"/>
      <c r="AI44" s="805"/>
      <c r="AJ44" s="805"/>
      <c r="AK44" s="806">
        <v>4873.8999999999996</v>
      </c>
      <c r="AL44" s="807"/>
      <c r="AM44" s="807"/>
      <c r="AN44" s="807"/>
      <c r="AO44" s="807"/>
      <c r="AP44" s="808"/>
      <c r="AQ44" s="776">
        <f t="shared" si="0"/>
        <v>58486.799999999996</v>
      </c>
      <c r="AR44" s="776"/>
      <c r="AS44" s="776"/>
      <c r="AT44" s="776"/>
      <c r="AU44" s="776"/>
      <c r="AV44" s="776"/>
      <c r="AW44" s="776"/>
      <c r="AX44" s="776"/>
      <c r="AY44" s="799"/>
      <c r="AZ44" s="799"/>
      <c r="BA44" s="799"/>
      <c r="BB44" s="799"/>
      <c r="BC44" s="799"/>
      <c r="BD44" s="799"/>
      <c r="BE44" s="799"/>
      <c r="BF44" s="799"/>
      <c r="BG44" s="799"/>
      <c r="BH44" s="799"/>
      <c r="BI44" s="799"/>
      <c r="BJ44" s="799"/>
      <c r="BK44" s="799"/>
      <c r="BL44" s="799"/>
      <c r="BM44" s="799"/>
      <c r="BN44" s="799"/>
      <c r="BO44" s="799">
        <f t="shared" si="1"/>
        <v>8016.2828947368425</v>
      </c>
      <c r="BP44" s="799"/>
      <c r="BQ44" s="799"/>
      <c r="BR44" s="799"/>
      <c r="BS44" s="799"/>
      <c r="BT44" s="799"/>
      <c r="BU44" s="799"/>
      <c r="BV44" s="799"/>
      <c r="BW44" s="799"/>
      <c r="BX44" s="799"/>
      <c r="BY44" s="799"/>
      <c r="BZ44" s="799"/>
      <c r="CA44" s="799"/>
      <c r="CB44" s="799"/>
      <c r="CC44" s="799"/>
      <c r="CD44" s="799"/>
      <c r="CE44" s="799"/>
      <c r="CF44" s="799"/>
      <c r="CG44" s="799"/>
      <c r="CH44" s="799"/>
      <c r="CI44" s="799"/>
      <c r="CJ44" s="799"/>
      <c r="CK44" s="799"/>
      <c r="CL44" s="799"/>
      <c r="CM44" s="799"/>
      <c r="CN44" s="799"/>
      <c r="CO44" s="799"/>
      <c r="CP44" s="799"/>
      <c r="CQ44" s="799"/>
      <c r="CR44" s="799"/>
      <c r="CS44" s="799"/>
      <c r="CT44" s="799"/>
      <c r="CU44" s="799"/>
      <c r="CV44" s="776">
        <f t="shared" si="2"/>
        <v>66503.082894736843</v>
      </c>
      <c r="CW44" s="776"/>
      <c r="CX44" s="776"/>
      <c r="CY44" s="776"/>
      <c r="CZ44" s="776"/>
      <c r="DA44" s="776"/>
      <c r="DB44" s="776"/>
      <c r="DC44" s="776"/>
      <c r="DD44" s="776"/>
      <c r="DE44" s="777"/>
    </row>
    <row r="45" spans="1:123" s="3" customFormat="1" ht="23.25" customHeight="1" x14ac:dyDescent="0.2">
      <c r="A45" s="809" t="s">
        <v>1963</v>
      </c>
      <c r="B45" s="810"/>
      <c r="C45" s="810"/>
      <c r="D45" s="810"/>
      <c r="E45" s="810"/>
      <c r="F45" s="810"/>
      <c r="G45" s="810"/>
      <c r="H45" s="810"/>
      <c r="I45" s="810"/>
      <c r="J45" s="810"/>
      <c r="K45" s="810"/>
      <c r="L45" s="810"/>
      <c r="M45" s="810"/>
      <c r="N45" s="810"/>
      <c r="O45" s="810"/>
      <c r="P45" s="803" t="s">
        <v>1959</v>
      </c>
      <c r="Q45" s="803"/>
      <c r="R45" s="803"/>
      <c r="S45" s="803"/>
      <c r="T45" s="803"/>
      <c r="U45" s="803"/>
      <c r="V45" s="803"/>
      <c r="W45" s="803"/>
      <c r="X45" s="803"/>
      <c r="Y45" s="803"/>
      <c r="Z45" s="803"/>
      <c r="AA45" s="803"/>
      <c r="AB45" s="803"/>
      <c r="AC45" s="803"/>
      <c r="AD45" s="804"/>
      <c r="AE45" s="804"/>
      <c r="AF45" s="804"/>
      <c r="AG45" s="805">
        <v>1</v>
      </c>
      <c r="AH45" s="805"/>
      <c r="AI45" s="805"/>
      <c r="AJ45" s="805"/>
      <c r="AK45" s="806">
        <v>2664.9</v>
      </c>
      <c r="AL45" s="807"/>
      <c r="AM45" s="807"/>
      <c r="AN45" s="807"/>
      <c r="AO45" s="807"/>
      <c r="AP45" s="808"/>
      <c r="AQ45" s="776">
        <f t="shared" si="0"/>
        <v>31978.800000000003</v>
      </c>
      <c r="AR45" s="776"/>
      <c r="AS45" s="776"/>
      <c r="AT45" s="776"/>
      <c r="AU45" s="776"/>
      <c r="AV45" s="776"/>
      <c r="AW45" s="776"/>
      <c r="AX45" s="776"/>
      <c r="AY45" s="799"/>
      <c r="AZ45" s="799"/>
      <c r="BA45" s="799"/>
      <c r="BB45" s="799"/>
      <c r="BC45" s="799"/>
      <c r="BD45" s="799"/>
      <c r="BE45" s="799"/>
      <c r="BF45" s="799"/>
      <c r="BG45" s="799"/>
      <c r="BH45" s="799"/>
      <c r="BI45" s="799"/>
      <c r="BJ45" s="799"/>
      <c r="BK45" s="799"/>
      <c r="BL45" s="799"/>
      <c r="BM45" s="799"/>
      <c r="BN45" s="799"/>
      <c r="BO45" s="799">
        <f t="shared" si="1"/>
        <v>4383.0592105263167</v>
      </c>
      <c r="BP45" s="799"/>
      <c r="BQ45" s="799"/>
      <c r="BR45" s="799"/>
      <c r="BS45" s="799"/>
      <c r="BT45" s="799"/>
      <c r="BU45" s="799"/>
      <c r="BV45" s="799"/>
      <c r="BW45" s="799"/>
      <c r="BX45" s="799"/>
      <c r="BY45" s="799"/>
      <c r="BZ45" s="799"/>
      <c r="CA45" s="799"/>
      <c r="CB45" s="799"/>
      <c r="CC45" s="799"/>
      <c r="CD45" s="799"/>
      <c r="CE45" s="799"/>
      <c r="CF45" s="799"/>
      <c r="CG45" s="799"/>
      <c r="CH45" s="799"/>
      <c r="CI45" s="799"/>
      <c r="CJ45" s="799"/>
      <c r="CK45" s="799"/>
      <c r="CL45" s="799"/>
      <c r="CM45" s="799"/>
      <c r="CN45" s="799"/>
      <c r="CO45" s="799"/>
      <c r="CP45" s="799"/>
      <c r="CQ45" s="799"/>
      <c r="CR45" s="799"/>
      <c r="CS45" s="799"/>
      <c r="CT45" s="799"/>
      <c r="CU45" s="799"/>
      <c r="CV45" s="776">
        <f t="shared" si="2"/>
        <v>36361.859210526323</v>
      </c>
      <c r="CW45" s="776"/>
      <c r="CX45" s="776"/>
      <c r="CY45" s="776"/>
      <c r="CZ45" s="776"/>
      <c r="DA45" s="776"/>
      <c r="DB45" s="776"/>
      <c r="DC45" s="776"/>
      <c r="DD45" s="776"/>
      <c r="DE45" s="777"/>
    </row>
    <row r="46" spans="1:123" s="3" customFormat="1" ht="23.25" customHeight="1" x14ac:dyDescent="0.2">
      <c r="A46" s="809" t="s">
        <v>1964</v>
      </c>
      <c r="B46" s="810"/>
      <c r="C46" s="810"/>
      <c r="D46" s="810"/>
      <c r="E46" s="810"/>
      <c r="F46" s="810"/>
      <c r="G46" s="810"/>
      <c r="H46" s="810"/>
      <c r="I46" s="810"/>
      <c r="J46" s="810"/>
      <c r="K46" s="810"/>
      <c r="L46" s="810"/>
      <c r="M46" s="810"/>
      <c r="N46" s="810"/>
      <c r="O46" s="810"/>
      <c r="P46" s="803" t="s">
        <v>1959</v>
      </c>
      <c r="Q46" s="803"/>
      <c r="R46" s="803"/>
      <c r="S46" s="803"/>
      <c r="T46" s="803"/>
      <c r="U46" s="803"/>
      <c r="V46" s="803"/>
      <c r="W46" s="803"/>
      <c r="X46" s="803"/>
      <c r="Y46" s="803"/>
      <c r="Z46" s="803"/>
      <c r="AA46" s="803"/>
      <c r="AB46" s="803"/>
      <c r="AC46" s="803"/>
      <c r="AD46" s="804"/>
      <c r="AE46" s="804"/>
      <c r="AF46" s="804"/>
      <c r="AG46" s="805">
        <v>4</v>
      </c>
      <c r="AH46" s="805"/>
      <c r="AI46" s="805"/>
      <c r="AJ46" s="805"/>
      <c r="AK46" s="806">
        <v>5954.1</v>
      </c>
      <c r="AL46" s="807"/>
      <c r="AM46" s="807"/>
      <c r="AN46" s="807"/>
      <c r="AO46" s="807"/>
      <c r="AP46" s="808"/>
      <c r="AQ46" s="776">
        <f t="shared" si="0"/>
        <v>285796.80000000005</v>
      </c>
      <c r="AR46" s="776"/>
      <c r="AS46" s="776"/>
      <c r="AT46" s="776"/>
      <c r="AU46" s="776"/>
      <c r="AV46" s="776"/>
      <c r="AW46" s="776"/>
      <c r="AX46" s="776"/>
      <c r="AY46" s="799"/>
      <c r="AZ46" s="799"/>
      <c r="BA46" s="799"/>
      <c r="BB46" s="799"/>
      <c r="BC46" s="799"/>
      <c r="BD46" s="799"/>
      <c r="BE46" s="799"/>
      <c r="BF46" s="799"/>
      <c r="BG46" s="799"/>
      <c r="BH46" s="799"/>
      <c r="BI46" s="799"/>
      <c r="BJ46" s="799"/>
      <c r="BK46" s="799"/>
      <c r="BL46" s="799"/>
      <c r="BM46" s="799"/>
      <c r="BN46" s="799"/>
      <c r="BO46" s="799">
        <f t="shared" si="1"/>
        <v>39171.710526315794</v>
      </c>
      <c r="BP46" s="799"/>
      <c r="BQ46" s="799"/>
      <c r="BR46" s="799"/>
      <c r="BS46" s="799"/>
      <c r="BT46" s="799"/>
      <c r="BU46" s="799"/>
      <c r="BV46" s="799"/>
      <c r="BW46" s="799"/>
      <c r="BX46" s="799"/>
      <c r="BY46" s="799"/>
      <c r="BZ46" s="799"/>
      <c r="CA46" s="799"/>
      <c r="CB46" s="799"/>
      <c r="CC46" s="799"/>
      <c r="CD46" s="799"/>
      <c r="CE46" s="799"/>
      <c r="CF46" s="799"/>
      <c r="CG46" s="799"/>
      <c r="CH46" s="799"/>
      <c r="CI46" s="799"/>
      <c r="CJ46" s="799"/>
      <c r="CK46" s="799"/>
      <c r="CL46" s="799"/>
      <c r="CM46" s="799"/>
      <c r="CN46" s="799"/>
      <c r="CO46" s="799"/>
      <c r="CP46" s="799"/>
      <c r="CQ46" s="799"/>
      <c r="CR46" s="799"/>
      <c r="CS46" s="799"/>
      <c r="CT46" s="799"/>
      <c r="CU46" s="799"/>
      <c r="CV46" s="776">
        <f t="shared" si="2"/>
        <v>324968.51052631583</v>
      </c>
      <c r="CW46" s="776"/>
      <c r="CX46" s="776"/>
      <c r="CY46" s="776"/>
      <c r="CZ46" s="776"/>
      <c r="DA46" s="776"/>
      <c r="DB46" s="776"/>
      <c r="DC46" s="776"/>
      <c r="DD46" s="776"/>
      <c r="DE46" s="777"/>
    </row>
    <row r="47" spans="1:123" s="3" customFormat="1" ht="23.25" customHeight="1" x14ac:dyDescent="0.2">
      <c r="A47" s="809" t="s">
        <v>1965</v>
      </c>
      <c r="B47" s="810"/>
      <c r="C47" s="810"/>
      <c r="D47" s="810"/>
      <c r="E47" s="810"/>
      <c r="F47" s="810"/>
      <c r="G47" s="810"/>
      <c r="H47" s="810"/>
      <c r="I47" s="810"/>
      <c r="J47" s="810"/>
      <c r="K47" s="810"/>
      <c r="L47" s="810"/>
      <c r="M47" s="810"/>
      <c r="N47" s="810"/>
      <c r="O47" s="810"/>
      <c r="P47" s="803" t="s">
        <v>1959</v>
      </c>
      <c r="Q47" s="803"/>
      <c r="R47" s="803"/>
      <c r="S47" s="803"/>
      <c r="T47" s="803"/>
      <c r="U47" s="803"/>
      <c r="V47" s="803"/>
      <c r="W47" s="803"/>
      <c r="X47" s="803"/>
      <c r="Y47" s="803"/>
      <c r="Z47" s="803"/>
      <c r="AA47" s="803"/>
      <c r="AB47" s="803"/>
      <c r="AC47" s="803"/>
      <c r="AD47" s="804"/>
      <c r="AE47" s="804"/>
      <c r="AF47" s="804"/>
      <c r="AG47" s="805">
        <v>1</v>
      </c>
      <c r="AH47" s="805"/>
      <c r="AI47" s="805"/>
      <c r="AJ47" s="805"/>
      <c r="AK47" s="806">
        <v>4866</v>
      </c>
      <c r="AL47" s="807"/>
      <c r="AM47" s="807"/>
      <c r="AN47" s="807"/>
      <c r="AO47" s="807"/>
      <c r="AP47" s="808"/>
      <c r="AQ47" s="776">
        <f t="shared" si="0"/>
        <v>58392</v>
      </c>
      <c r="AR47" s="776"/>
      <c r="AS47" s="776"/>
      <c r="AT47" s="776"/>
      <c r="AU47" s="776"/>
      <c r="AV47" s="776"/>
      <c r="AW47" s="776"/>
      <c r="AX47" s="776"/>
      <c r="AY47" s="799"/>
      <c r="AZ47" s="799"/>
      <c r="BA47" s="799"/>
      <c r="BB47" s="799"/>
      <c r="BC47" s="799"/>
      <c r="BD47" s="799"/>
      <c r="BE47" s="799"/>
      <c r="BF47" s="799"/>
      <c r="BG47" s="799"/>
      <c r="BH47" s="799"/>
      <c r="BI47" s="799"/>
      <c r="BJ47" s="799"/>
      <c r="BK47" s="799"/>
      <c r="BL47" s="799"/>
      <c r="BM47" s="799"/>
      <c r="BN47" s="799"/>
      <c r="BO47" s="799">
        <f t="shared" si="1"/>
        <v>8003.2894736842109</v>
      </c>
      <c r="BP47" s="799"/>
      <c r="BQ47" s="799"/>
      <c r="BR47" s="799"/>
      <c r="BS47" s="799"/>
      <c r="BT47" s="799"/>
      <c r="BU47" s="799"/>
      <c r="BV47" s="799"/>
      <c r="BW47" s="799"/>
      <c r="BX47" s="799"/>
      <c r="BY47" s="799"/>
      <c r="BZ47" s="799"/>
      <c r="CA47" s="799"/>
      <c r="CB47" s="799"/>
      <c r="CC47" s="799"/>
      <c r="CD47" s="799"/>
      <c r="CE47" s="799"/>
      <c r="CF47" s="799"/>
      <c r="CG47" s="799"/>
      <c r="CH47" s="799"/>
      <c r="CI47" s="799"/>
      <c r="CJ47" s="799"/>
      <c r="CK47" s="799"/>
      <c r="CL47" s="799"/>
      <c r="CM47" s="799"/>
      <c r="CN47" s="799"/>
      <c r="CO47" s="799"/>
      <c r="CP47" s="799"/>
      <c r="CQ47" s="799"/>
      <c r="CR47" s="799"/>
      <c r="CS47" s="799"/>
      <c r="CT47" s="799"/>
      <c r="CU47" s="799"/>
      <c r="CV47" s="776">
        <f t="shared" si="2"/>
        <v>66395.289473684214</v>
      </c>
      <c r="CW47" s="776"/>
      <c r="CX47" s="776"/>
      <c r="CY47" s="776"/>
      <c r="CZ47" s="776"/>
      <c r="DA47" s="776"/>
      <c r="DB47" s="776"/>
      <c r="DC47" s="776"/>
      <c r="DD47" s="776"/>
      <c r="DE47" s="777"/>
      <c r="DR47" s="81"/>
    </row>
    <row r="48" spans="1:123" s="3" customFormat="1" ht="23.25" customHeight="1" x14ac:dyDescent="0.2">
      <c r="A48" s="809" t="s">
        <v>1966</v>
      </c>
      <c r="B48" s="810"/>
      <c r="C48" s="810"/>
      <c r="D48" s="810"/>
      <c r="E48" s="810"/>
      <c r="F48" s="810"/>
      <c r="G48" s="810"/>
      <c r="H48" s="810"/>
      <c r="I48" s="810"/>
      <c r="J48" s="810"/>
      <c r="K48" s="810"/>
      <c r="L48" s="810"/>
      <c r="M48" s="810"/>
      <c r="N48" s="810"/>
      <c r="O48" s="810"/>
      <c r="P48" s="803" t="s">
        <v>1959</v>
      </c>
      <c r="Q48" s="803"/>
      <c r="R48" s="803"/>
      <c r="S48" s="803"/>
      <c r="T48" s="803"/>
      <c r="U48" s="803"/>
      <c r="V48" s="803"/>
      <c r="W48" s="803"/>
      <c r="X48" s="803"/>
      <c r="Y48" s="803"/>
      <c r="Z48" s="803"/>
      <c r="AA48" s="803"/>
      <c r="AB48" s="803"/>
      <c r="AC48" s="803"/>
      <c r="AD48" s="804"/>
      <c r="AE48" s="804"/>
      <c r="AF48" s="804"/>
      <c r="AG48" s="805">
        <v>1</v>
      </c>
      <c r="AH48" s="805"/>
      <c r="AI48" s="805"/>
      <c r="AJ48" s="805"/>
      <c r="AK48" s="806">
        <v>4873.8999999999996</v>
      </c>
      <c r="AL48" s="807"/>
      <c r="AM48" s="807"/>
      <c r="AN48" s="807"/>
      <c r="AO48" s="807"/>
      <c r="AP48" s="808"/>
      <c r="AQ48" s="776">
        <v>4873.8999999999996</v>
      </c>
      <c r="AR48" s="776"/>
      <c r="AS48" s="776"/>
      <c r="AT48" s="776"/>
      <c r="AU48" s="776"/>
      <c r="AV48" s="776"/>
      <c r="AW48" s="776"/>
      <c r="AX48" s="776"/>
      <c r="AY48" s="799"/>
      <c r="AZ48" s="799"/>
      <c r="BA48" s="799"/>
      <c r="BB48" s="799"/>
      <c r="BC48" s="799"/>
      <c r="BD48" s="799"/>
      <c r="BE48" s="799"/>
      <c r="BF48" s="799"/>
      <c r="BG48" s="799"/>
      <c r="BH48" s="799"/>
      <c r="BI48" s="799"/>
      <c r="BJ48" s="799"/>
      <c r="BK48" s="799"/>
      <c r="BL48" s="799"/>
      <c r="BM48" s="799"/>
      <c r="BN48" s="799"/>
      <c r="BO48" s="799">
        <f t="shared" si="1"/>
        <v>8016.2828947368425</v>
      </c>
      <c r="BP48" s="799"/>
      <c r="BQ48" s="799"/>
      <c r="BR48" s="799"/>
      <c r="BS48" s="799"/>
      <c r="BT48" s="799"/>
      <c r="BU48" s="799"/>
      <c r="BV48" s="799"/>
      <c r="BW48" s="799"/>
      <c r="BX48" s="799"/>
      <c r="BY48" s="799"/>
      <c r="BZ48" s="799"/>
      <c r="CA48" s="799"/>
      <c r="CB48" s="799"/>
      <c r="CC48" s="799"/>
      <c r="CD48" s="799"/>
      <c r="CE48" s="799"/>
      <c r="CF48" s="799"/>
      <c r="CG48" s="799"/>
      <c r="CH48" s="799"/>
      <c r="CI48" s="799"/>
      <c r="CJ48" s="799"/>
      <c r="CK48" s="799"/>
      <c r="CL48" s="799"/>
      <c r="CM48" s="799"/>
      <c r="CN48" s="799"/>
      <c r="CO48" s="799"/>
      <c r="CP48" s="799"/>
      <c r="CQ48" s="799"/>
      <c r="CR48" s="799"/>
      <c r="CS48" s="799"/>
      <c r="CT48" s="799"/>
      <c r="CU48" s="799"/>
      <c r="CV48" s="776">
        <f t="shared" si="2"/>
        <v>12890.182894736841</v>
      </c>
      <c r="CW48" s="776"/>
      <c r="CX48" s="776"/>
      <c r="CY48" s="776"/>
      <c r="CZ48" s="776"/>
      <c r="DA48" s="776"/>
      <c r="DB48" s="776"/>
      <c r="DC48" s="776"/>
      <c r="DD48" s="776"/>
      <c r="DE48" s="777"/>
    </row>
    <row r="49" spans="1:109" s="3" customFormat="1" ht="23.25" customHeight="1" x14ac:dyDescent="0.2">
      <c r="A49" s="809" t="s">
        <v>1967</v>
      </c>
      <c r="B49" s="810"/>
      <c r="C49" s="810"/>
      <c r="D49" s="810"/>
      <c r="E49" s="810"/>
      <c r="F49" s="810"/>
      <c r="G49" s="810"/>
      <c r="H49" s="810"/>
      <c r="I49" s="810"/>
      <c r="J49" s="810"/>
      <c r="K49" s="810"/>
      <c r="L49" s="810"/>
      <c r="M49" s="810"/>
      <c r="N49" s="810"/>
      <c r="O49" s="810"/>
      <c r="P49" s="803" t="s">
        <v>1959</v>
      </c>
      <c r="Q49" s="803"/>
      <c r="R49" s="803"/>
      <c r="S49" s="803"/>
      <c r="T49" s="803"/>
      <c r="U49" s="803"/>
      <c r="V49" s="803"/>
      <c r="W49" s="803"/>
      <c r="X49" s="803"/>
      <c r="Y49" s="803"/>
      <c r="Z49" s="803"/>
      <c r="AA49" s="803"/>
      <c r="AB49" s="803"/>
      <c r="AC49" s="803"/>
      <c r="AD49" s="804"/>
      <c r="AE49" s="804"/>
      <c r="AF49" s="804"/>
      <c r="AG49" s="805">
        <v>1</v>
      </c>
      <c r="AH49" s="805"/>
      <c r="AI49" s="805"/>
      <c r="AJ49" s="805"/>
      <c r="AK49" s="806">
        <v>4873.8999999999996</v>
      </c>
      <c r="AL49" s="807"/>
      <c r="AM49" s="807"/>
      <c r="AN49" s="807"/>
      <c r="AO49" s="807"/>
      <c r="AP49" s="808"/>
      <c r="AQ49" s="776">
        <f t="shared" si="0"/>
        <v>58486.799999999996</v>
      </c>
      <c r="AR49" s="776"/>
      <c r="AS49" s="776"/>
      <c r="AT49" s="776"/>
      <c r="AU49" s="776"/>
      <c r="AV49" s="776"/>
      <c r="AW49" s="776"/>
      <c r="AX49" s="776"/>
      <c r="AY49" s="799"/>
      <c r="AZ49" s="799"/>
      <c r="BA49" s="799"/>
      <c r="BB49" s="799"/>
      <c r="BC49" s="799"/>
      <c r="BD49" s="799"/>
      <c r="BE49" s="799"/>
      <c r="BF49" s="799"/>
      <c r="BG49" s="799"/>
      <c r="BH49" s="799"/>
      <c r="BI49" s="799"/>
      <c r="BJ49" s="799"/>
      <c r="BK49" s="799"/>
      <c r="BL49" s="799"/>
      <c r="BM49" s="799"/>
      <c r="BN49" s="799"/>
      <c r="BO49" s="799">
        <f t="shared" si="1"/>
        <v>8016.2828947368425</v>
      </c>
      <c r="BP49" s="799"/>
      <c r="BQ49" s="799"/>
      <c r="BR49" s="799"/>
      <c r="BS49" s="799"/>
      <c r="BT49" s="799"/>
      <c r="BU49" s="799"/>
      <c r="BV49" s="799"/>
      <c r="BW49" s="799"/>
      <c r="BX49" s="799"/>
      <c r="BY49" s="799"/>
      <c r="BZ49" s="799"/>
      <c r="CA49" s="799"/>
      <c r="CB49" s="799"/>
      <c r="CC49" s="799"/>
      <c r="CD49" s="799"/>
      <c r="CE49" s="799"/>
      <c r="CF49" s="799"/>
      <c r="CG49" s="799"/>
      <c r="CH49" s="799"/>
      <c r="CI49" s="799"/>
      <c r="CJ49" s="799"/>
      <c r="CK49" s="799"/>
      <c r="CL49" s="799"/>
      <c r="CM49" s="799"/>
      <c r="CN49" s="799"/>
      <c r="CO49" s="799"/>
      <c r="CP49" s="799"/>
      <c r="CQ49" s="799"/>
      <c r="CR49" s="799"/>
      <c r="CS49" s="799"/>
      <c r="CT49" s="799"/>
      <c r="CU49" s="799"/>
      <c r="CV49" s="776">
        <f t="shared" si="2"/>
        <v>66503.082894736843</v>
      </c>
      <c r="CW49" s="776"/>
      <c r="CX49" s="776"/>
      <c r="CY49" s="776"/>
      <c r="CZ49" s="776"/>
      <c r="DA49" s="776"/>
      <c r="DB49" s="776"/>
      <c r="DC49" s="776"/>
      <c r="DD49" s="776"/>
      <c r="DE49" s="777"/>
    </row>
    <row r="50" spans="1:109" s="3" customFormat="1" ht="23.25" customHeight="1" x14ac:dyDescent="0.2">
      <c r="A50" s="809" t="s">
        <v>2050</v>
      </c>
      <c r="B50" s="810"/>
      <c r="C50" s="810"/>
      <c r="D50" s="810"/>
      <c r="E50" s="810"/>
      <c r="F50" s="810"/>
      <c r="G50" s="810"/>
      <c r="H50" s="810"/>
      <c r="I50" s="810"/>
      <c r="J50" s="810"/>
      <c r="K50" s="810"/>
      <c r="L50" s="810"/>
      <c r="M50" s="810"/>
      <c r="N50" s="810"/>
      <c r="O50" s="810"/>
      <c r="P50" s="803" t="s">
        <v>1959</v>
      </c>
      <c r="Q50" s="803"/>
      <c r="R50" s="803"/>
      <c r="S50" s="803"/>
      <c r="T50" s="803"/>
      <c r="U50" s="803"/>
      <c r="V50" s="803"/>
      <c r="W50" s="803"/>
      <c r="X50" s="803"/>
      <c r="Y50" s="803"/>
      <c r="Z50" s="803"/>
      <c r="AA50" s="803"/>
      <c r="AB50" s="803"/>
      <c r="AC50" s="803"/>
      <c r="AD50" s="804"/>
      <c r="AE50" s="804"/>
      <c r="AF50" s="804"/>
      <c r="AG50" s="805">
        <v>11</v>
      </c>
      <c r="AH50" s="805"/>
      <c r="AI50" s="805"/>
      <c r="AJ50" s="805"/>
      <c r="AK50" s="806">
        <v>4873.8999999999996</v>
      </c>
      <c r="AL50" s="807"/>
      <c r="AM50" s="807"/>
      <c r="AN50" s="807"/>
      <c r="AO50" s="807"/>
      <c r="AP50" s="808"/>
      <c r="AQ50" s="776">
        <f t="shared" ref="AQ50" si="12">AG50*AK50*12</f>
        <v>643354.79999999993</v>
      </c>
      <c r="AR50" s="776"/>
      <c r="AS50" s="776"/>
      <c r="AT50" s="776"/>
      <c r="AU50" s="776"/>
      <c r="AV50" s="776"/>
      <c r="AW50" s="776"/>
      <c r="AX50" s="776"/>
      <c r="AY50" s="799"/>
      <c r="AZ50" s="799"/>
      <c r="BA50" s="799"/>
      <c r="BB50" s="799"/>
      <c r="BC50" s="799"/>
      <c r="BD50" s="799"/>
      <c r="BE50" s="799"/>
      <c r="BF50" s="799"/>
      <c r="BG50" s="799"/>
      <c r="BH50" s="799"/>
      <c r="BI50" s="799"/>
      <c r="BJ50" s="799"/>
      <c r="BK50" s="799"/>
      <c r="BL50" s="799"/>
      <c r="BM50" s="799"/>
      <c r="BN50" s="799"/>
      <c r="BO50" s="799">
        <f t="shared" ref="BO50" si="13">(((AK50/30.4)*50)*AG50)</f>
        <v>88179.111842105267</v>
      </c>
      <c r="BP50" s="799"/>
      <c r="BQ50" s="799"/>
      <c r="BR50" s="799"/>
      <c r="BS50" s="799"/>
      <c r="BT50" s="799"/>
      <c r="BU50" s="799"/>
      <c r="BV50" s="799"/>
      <c r="BW50" s="799"/>
      <c r="BX50" s="799"/>
      <c r="BY50" s="799"/>
      <c r="BZ50" s="799"/>
      <c r="CA50" s="799"/>
      <c r="CB50" s="799"/>
      <c r="CC50" s="799"/>
      <c r="CD50" s="799"/>
      <c r="CE50" s="799"/>
      <c r="CF50" s="799"/>
      <c r="CG50" s="799"/>
      <c r="CH50" s="799"/>
      <c r="CI50" s="799"/>
      <c r="CJ50" s="799"/>
      <c r="CK50" s="799"/>
      <c r="CL50" s="799"/>
      <c r="CM50" s="799"/>
      <c r="CN50" s="799"/>
      <c r="CO50" s="799"/>
      <c r="CP50" s="799"/>
      <c r="CQ50" s="799"/>
      <c r="CR50" s="799"/>
      <c r="CS50" s="799"/>
      <c r="CT50" s="799"/>
      <c r="CU50" s="799"/>
      <c r="CV50" s="776">
        <f t="shared" ref="CV50" si="14">SUM(AQ50:CU50)</f>
        <v>731533.91184210521</v>
      </c>
      <c r="CW50" s="776"/>
      <c r="CX50" s="776"/>
      <c r="CY50" s="776"/>
      <c r="CZ50" s="776"/>
      <c r="DA50" s="776"/>
      <c r="DB50" s="776"/>
      <c r="DC50" s="776"/>
      <c r="DD50" s="776"/>
      <c r="DE50" s="777"/>
    </row>
    <row r="51" spans="1:109" s="3" customFormat="1" ht="23.25" customHeight="1" x14ac:dyDescent="0.2">
      <c r="A51" s="809" t="s">
        <v>1968</v>
      </c>
      <c r="B51" s="810"/>
      <c r="C51" s="810"/>
      <c r="D51" s="810"/>
      <c r="E51" s="810"/>
      <c r="F51" s="810"/>
      <c r="G51" s="810"/>
      <c r="H51" s="810"/>
      <c r="I51" s="810"/>
      <c r="J51" s="810"/>
      <c r="K51" s="810"/>
      <c r="L51" s="810"/>
      <c r="M51" s="810"/>
      <c r="N51" s="810"/>
      <c r="O51" s="810"/>
      <c r="P51" s="803" t="s">
        <v>1959</v>
      </c>
      <c r="Q51" s="803"/>
      <c r="R51" s="803"/>
      <c r="S51" s="803"/>
      <c r="T51" s="803"/>
      <c r="U51" s="803"/>
      <c r="V51" s="803"/>
      <c r="W51" s="803"/>
      <c r="X51" s="803"/>
      <c r="Y51" s="803"/>
      <c r="Z51" s="803"/>
      <c r="AA51" s="803"/>
      <c r="AB51" s="803"/>
      <c r="AC51" s="803"/>
      <c r="AD51" s="804"/>
      <c r="AE51" s="804"/>
      <c r="AF51" s="804"/>
      <c r="AG51" s="805">
        <v>2</v>
      </c>
      <c r="AH51" s="805"/>
      <c r="AI51" s="805"/>
      <c r="AJ51" s="805"/>
      <c r="AK51" s="806">
        <v>6503.7</v>
      </c>
      <c r="AL51" s="807"/>
      <c r="AM51" s="807"/>
      <c r="AN51" s="807"/>
      <c r="AO51" s="807"/>
      <c r="AP51" s="808"/>
      <c r="AQ51" s="776">
        <f t="shared" si="0"/>
        <v>156088.79999999999</v>
      </c>
      <c r="AR51" s="776"/>
      <c r="AS51" s="776"/>
      <c r="AT51" s="776"/>
      <c r="AU51" s="776"/>
      <c r="AV51" s="776"/>
      <c r="AW51" s="776"/>
      <c r="AX51" s="776"/>
      <c r="AY51" s="799"/>
      <c r="AZ51" s="799"/>
      <c r="BA51" s="799"/>
      <c r="BB51" s="799"/>
      <c r="BC51" s="799"/>
      <c r="BD51" s="799"/>
      <c r="BE51" s="799"/>
      <c r="BF51" s="799"/>
      <c r="BG51" s="799"/>
      <c r="BH51" s="799"/>
      <c r="BI51" s="799"/>
      <c r="BJ51" s="799"/>
      <c r="BK51" s="799"/>
      <c r="BL51" s="799"/>
      <c r="BM51" s="799"/>
      <c r="BN51" s="799"/>
      <c r="BO51" s="799">
        <f t="shared" si="1"/>
        <v>21393.75</v>
      </c>
      <c r="BP51" s="799"/>
      <c r="BQ51" s="799"/>
      <c r="BR51" s="799"/>
      <c r="BS51" s="799"/>
      <c r="BT51" s="799"/>
      <c r="BU51" s="799"/>
      <c r="BV51" s="799"/>
      <c r="BW51" s="799"/>
      <c r="BX51" s="799"/>
      <c r="BY51" s="799"/>
      <c r="BZ51" s="799"/>
      <c r="CA51" s="799"/>
      <c r="CB51" s="799"/>
      <c r="CC51" s="799"/>
      <c r="CD51" s="799"/>
      <c r="CE51" s="799"/>
      <c r="CF51" s="799"/>
      <c r="CG51" s="799"/>
      <c r="CH51" s="799"/>
      <c r="CI51" s="799"/>
      <c r="CJ51" s="799"/>
      <c r="CK51" s="799"/>
      <c r="CL51" s="799"/>
      <c r="CM51" s="799"/>
      <c r="CN51" s="799"/>
      <c r="CO51" s="799"/>
      <c r="CP51" s="799"/>
      <c r="CQ51" s="799"/>
      <c r="CR51" s="799"/>
      <c r="CS51" s="799"/>
      <c r="CT51" s="799"/>
      <c r="CU51" s="799"/>
      <c r="CV51" s="776">
        <f t="shared" si="2"/>
        <v>177482.55</v>
      </c>
      <c r="CW51" s="776"/>
      <c r="CX51" s="776"/>
      <c r="CY51" s="776"/>
      <c r="CZ51" s="776"/>
      <c r="DA51" s="776"/>
      <c r="DB51" s="776"/>
      <c r="DC51" s="776"/>
      <c r="DD51" s="776"/>
      <c r="DE51" s="777"/>
    </row>
    <row r="52" spans="1:109" s="3" customFormat="1" ht="23.25" customHeight="1" x14ac:dyDescent="0.2">
      <c r="A52" s="809" t="s">
        <v>1969</v>
      </c>
      <c r="B52" s="810"/>
      <c r="C52" s="810"/>
      <c r="D52" s="810"/>
      <c r="E52" s="810"/>
      <c r="F52" s="810"/>
      <c r="G52" s="810"/>
      <c r="H52" s="810"/>
      <c r="I52" s="810"/>
      <c r="J52" s="810"/>
      <c r="K52" s="810"/>
      <c r="L52" s="810"/>
      <c r="M52" s="810"/>
      <c r="N52" s="810"/>
      <c r="O52" s="810"/>
      <c r="P52" s="803" t="s">
        <v>1959</v>
      </c>
      <c r="Q52" s="803"/>
      <c r="R52" s="803"/>
      <c r="S52" s="803"/>
      <c r="T52" s="803"/>
      <c r="U52" s="803"/>
      <c r="V52" s="803"/>
      <c r="W52" s="803"/>
      <c r="X52" s="803"/>
      <c r="Y52" s="803"/>
      <c r="Z52" s="803"/>
      <c r="AA52" s="803"/>
      <c r="AB52" s="803"/>
      <c r="AC52" s="803"/>
      <c r="AD52" s="804"/>
      <c r="AE52" s="804"/>
      <c r="AF52" s="804"/>
      <c r="AG52" s="805">
        <v>1</v>
      </c>
      <c r="AH52" s="805"/>
      <c r="AI52" s="805"/>
      <c r="AJ52" s="805"/>
      <c r="AK52" s="806">
        <v>4873.8999999999996</v>
      </c>
      <c r="AL52" s="807"/>
      <c r="AM52" s="807"/>
      <c r="AN52" s="807"/>
      <c r="AO52" s="807"/>
      <c r="AP52" s="808"/>
      <c r="AQ52" s="776">
        <f t="shared" si="0"/>
        <v>58486.799999999996</v>
      </c>
      <c r="AR52" s="776"/>
      <c r="AS52" s="776"/>
      <c r="AT52" s="776"/>
      <c r="AU52" s="776"/>
      <c r="AV52" s="776"/>
      <c r="AW52" s="776"/>
      <c r="AX52" s="776"/>
      <c r="AY52" s="799"/>
      <c r="AZ52" s="799"/>
      <c r="BA52" s="799"/>
      <c r="BB52" s="799"/>
      <c r="BC52" s="799"/>
      <c r="BD52" s="799"/>
      <c r="BE52" s="799"/>
      <c r="BF52" s="799"/>
      <c r="BG52" s="799"/>
      <c r="BH52" s="799"/>
      <c r="BI52" s="799"/>
      <c r="BJ52" s="799"/>
      <c r="BK52" s="799"/>
      <c r="BL52" s="799"/>
      <c r="BM52" s="799"/>
      <c r="BN52" s="799"/>
      <c r="BO52" s="799">
        <f t="shared" si="1"/>
        <v>8016.2828947368425</v>
      </c>
      <c r="BP52" s="799"/>
      <c r="BQ52" s="799"/>
      <c r="BR52" s="799"/>
      <c r="BS52" s="799"/>
      <c r="BT52" s="799"/>
      <c r="BU52" s="799"/>
      <c r="BV52" s="799"/>
      <c r="BW52" s="799"/>
      <c r="BX52" s="799"/>
      <c r="BY52" s="799"/>
      <c r="BZ52" s="799"/>
      <c r="CA52" s="799"/>
      <c r="CB52" s="799"/>
      <c r="CC52" s="799"/>
      <c r="CD52" s="799"/>
      <c r="CE52" s="799"/>
      <c r="CF52" s="799"/>
      <c r="CG52" s="799"/>
      <c r="CH52" s="799"/>
      <c r="CI52" s="799"/>
      <c r="CJ52" s="799"/>
      <c r="CK52" s="799"/>
      <c r="CL52" s="799"/>
      <c r="CM52" s="799"/>
      <c r="CN52" s="799"/>
      <c r="CO52" s="799"/>
      <c r="CP52" s="799"/>
      <c r="CQ52" s="799"/>
      <c r="CR52" s="799"/>
      <c r="CS52" s="799"/>
      <c r="CT52" s="799"/>
      <c r="CU52" s="799"/>
      <c r="CV52" s="776">
        <f t="shared" si="2"/>
        <v>66503.082894736843</v>
      </c>
      <c r="CW52" s="776"/>
      <c r="CX52" s="776"/>
      <c r="CY52" s="776"/>
      <c r="CZ52" s="776"/>
      <c r="DA52" s="776"/>
      <c r="DB52" s="776"/>
      <c r="DC52" s="776"/>
      <c r="DD52" s="776"/>
      <c r="DE52" s="777"/>
    </row>
    <row r="53" spans="1:109" s="3" customFormat="1" ht="23.25" customHeight="1" x14ac:dyDescent="0.2">
      <c r="A53" s="809" t="s">
        <v>1970</v>
      </c>
      <c r="B53" s="810"/>
      <c r="C53" s="810"/>
      <c r="D53" s="810"/>
      <c r="E53" s="810"/>
      <c r="F53" s="810"/>
      <c r="G53" s="810"/>
      <c r="H53" s="810"/>
      <c r="I53" s="810"/>
      <c r="J53" s="810"/>
      <c r="K53" s="810"/>
      <c r="L53" s="810"/>
      <c r="M53" s="810"/>
      <c r="N53" s="810"/>
      <c r="O53" s="810"/>
      <c r="P53" s="803" t="s">
        <v>1959</v>
      </c>
      <c r="Q53" s="803"/>
      <c r="R53" s="803"/>
      <c r="S53" s="803"/>
      <c r="T53" s="803"/>
      <c r="U53" s="803"/>
      <c r="V53" s="803"/>
      <c r="W53" s="803"/>
      <c r="X53" s="803"/>
      <c r="Y53" s="803"/>
      <c r="Z53" s="803"/>
      <c r="AA53" s="803"/>
      <c r="AB53" s="803"/>
      <c r="AC53" s="803"/>
      <c r="AD53" s="804"/>
      <c r="AE53" s="804"/>
      <c r="AF53" s="804"/>
      <c r="AG53" s="805">
        <v>1</v>
      </c>
      <c r="AH53" s="805"/>
      <c r="AI53" s="805"/>
      <c r="AJ53" s="805"/>
      <c r="AK53" s="806">
        <v>4873.8999999999996</v>
      </c>
      <c r="AL53" s="807"/>
      <c r="AM53" s="807"/>
      <c r="AN53" s="807"/>
      <c r="AO53" s="807"/>
      <c r="AP53" s="808"/>
      <c r="AQ53" s="776">
        <f t="shared" si="0"/>
        <v>58486.799999999996</v>
      </c>
      <c r="AR53" s="776"/>
      <c r="AS53" s="776"/>
      <c r="AT53" s="776"/>
      <c r="AU53" s="776"/>
      <c r="AV53" s="776"/>
      <c r="AW53" s="776"/>
      <c r="AX53" s="776"/>
      <c r="AY53" s="799"/>
      <c r="AZ53" s="799"/>
      <c r="BA53" s="799"/>
      <c r="BB53" s="799"/>
      <c r="BC53" s="799"/>
      <c r="BD53" s="799"/>
      <c r="BE53" s="799"/>
      <c r="BF53" s="799"/>
      <c r="BG53" s="799"/>
      <c r="BH53" s="799"/>
      <c r="BI53" s="799"/>
      <c r="BJ53" s="799"/>
      <c r="BK53" s="799"/>
      <c r="BL53" s="799"/>
      <c r="BM53" s="799"/>
      <c r="BN53" s="799"/>
      <c r="BO53" s="799">
        <f t="shared" si="1"/>
        <v>8016.2828947368425</v>
      </c>
      <c r="BP53" s="799"/>
      <c r="BQ53" s="799"/>
      <c r="BR53" s="799"/>
      <c r="BS53" s="799"/>
      <c r="BT53" s="799"/>
      <c r="BU53" s="799"/>
      <c r="BV53" s="799"/>
      <c r="BW53" s="799"/>
      <c r="BX53" s="799"/>
      <c r="BY53" s="799"/>
      <c r="BZ53" s="799"/>
      <c r="CA53" s="799"/>
      <c r="CB53" s="799"/>
      <c r="CC53" s="799"/>
      <c r="CD53" s="799"/>
      <c r="CE53" s="799"/>
      <c r="CF53" s="799"/>
      <c r="CG53" s="799"/>
      <c r="CH53" s="799"/>
      <c r="CI53" s="799"/>
      <c r="CJ53" s="799"/>
      <c r="CK53" s="799"/>
      <c r="CL53" s="799"/>
      <c r="CM53" s="799"/>
      <c r="CN53" s="799"/>
      <c r="CO53" s="799"/>
      <c r="CP53" s="799"/>
      <c r="CQ53" s="799"/>
      <c r="CR53" s="799"/>
      <c r="CS53" s="799"/>
      <c r="CT53" s="799"/>
      <c r="CU53" s="799"/>
      <c r="CV53" s="776">
        <f t="shared" si="2"/>
        <v>66503.082894736843</v>
      </c>
      <c r="CW53" s="776"/>
      <c r="CX53" s="776"/>
      <c r="CY53" s="776"/>
      <c r="CZ53" s="776"/>
      <c r="DA53" s="776"/>
      <c r="DB53" s="776"/>
      <c r="DC53" s="776"/>
      <c r="DD53" s="776"/>
      <c r="DE53" s="777"/>
    </row>
    <row r="54" spans="1:109" s="3" customFormat="1" ht="23.25" customHeight="1" x14ac:dyDescent="0.2">
      <c r="A54" s="809" t="s">
        <v>1971</v>
      </c>
      <c r="B54" s="810"/>
      <c r="C54" s="810"/>
      <c r="D54" s="810"/>
      <c r="E54" s="810"/>
      <c r="F54" s="810"/>
      <c r="G54" s="810"/>
      <c r="H54" s="810"/>
      <c r="I54" s="810"/>
      <c r="J54" s="810"/>
      <c r="K54" s="810"/>
      <c r="L54" s="810"/>
      <c r="M54" s="810"/>
      <c r="N54" s="810"/>
      <c r="O54" s="810"/>
      <c r="P54" s="803" t="s">
        <v>1959</v>
      </c>
      <c r="Q54" s="803"/>
      <c r="R54" s="803"/>
      <c r="S54" s="803"/>
      <c r="T54" s="803"/>
      <c r="U54" s="803"/>
      <c r="V54" s="803"/>
      <c r="W54" s="803"/>
      <c r="X54" s="803"/>
      <c r="Y54" s="803"/>
      <c r="Z54" s="803"/>
      <c r="AA54" s="803"/>
      <c r="AB54" s="803"/>
      <c r="AC54" s="803"/>
      <c r="AD54" s="804"/>
      <c r="AE54" s="804"/>
      <c r="AF54" s="804"/>
      <c r="AG54" s="805">
        <v>1</v>
      </c>
      <c r="AH54" s="805"/>
      <c r="AI54" s="805"/>
      <c r="AJ54" s="805"/>
      <c r="AK54" s="806">
        <v>2363.1</v>
      </c>
      <c r="AL54" s="807"/>
      <c r="AM54" s="807"/>
      <c r="AN54" s="807"/>
      <c r="AO54" s="807"/>
      <c r="AP54" s="808"/>
      <c r="AQ54" s="776">
        <f t="shared" si="0"/>
        <v>28357.199999999997</v>
      </c>
      <c r="AR54" s="776"/>
      <c r="AS54" s="776"/>
      <c r="AT54" s="776"/>
      <c r="AU54" s="776"/>
      <c r="AV54" s="776"/>
      <c r="AW54" s="776"/>
      <c r="AX54" s="776"/>
      <c r="AY54" s="799"/>
      <c r="AZ54" s="799"/>
      <c r="BA54" s="799"/>
      <c r="BB54" s="799"/>
      <c r="BC54" s="799"/>
      <c r="BD54" s="799"/>
      <c r="BE54" s="799"/>
      <c r="BF54" s="799"/>
      <c r="BG54" s="799"/>
      <c r="BH54" s="799"/>
      <c r="BI54" s="799"/>
      <c r="BJ54" s="799"/>
      <c r="BK54" s="799"/>
      <c r="BL54" s="799"/>
      <c r="BM54" s="799"/>
      <c r="BN54" s="799"/>
      <c r="BO54" s="799">
        <f t="shared" si="1"/>
        <v>3886.6776315789471</v>
      </c>
      <c r="BP54" s="799"/>
      <c r="BQ54" s="799"/>
      <c r="BR54" s="799"/>
      <c r="BS54" s="799"/>
      <c r="BT54" s="799"/>
      <c r="BU54" s="799"/>
      <c r="BV54" s="799"/>
      <c r="BW54" s="799"/>
      <c r="BX54" s="799"/>
      <c r="BY54" s="799"/>
      <c r="BZ54" s="799"/>
      <c r="CA54" s="799"/>
      <c r="CB54" s="799"/>
      <c r="CC54" s="799"/>
      <c r="CD54" s="799"/>
      <c r="CE54" s="799"/>
      <c r="CF54" s="799"/>
      <c r="CG54" s="799"/>
      <c r="CH54" s="799"/>
      <c r="CI54" s="799"/>
      <c r="CJ54" s="799"/>
      <c r="CK54" s="799"/>
      <c r="CL54" s="799"/>
      <c r="CM54" s="799"/>
      <c r="CN54" s="799"/>
      <c r="CO54" s="799"/>
      <c r="CP54" s="799"/>
      <c r="CQ54" s="799"/>
      <c r="CR54" s="799"/>
      <c r="CS54" s="799"/>
      <c r="CT54" s="799"/>
      <c r="CU54" s="799"/>
      <c r="CV54" s="776">
        <f t="shared" si="2"/>
        <v>32243.877631578944</v>
      </c>
      <c r="CW54" s="776"/>
      <c r="CX54" s="776"/>
      <c r="CY54" s="776"/>
      <c r="CZ54" s="776"/>
      <c r="DA54" s="776"/>
      <c r="DB54" s="776"/>
      <c r="DC54" s="776"/>
      <c r="DD54" s="776"/>
      <c r="DE54" s="777"/>
    </row>
    <row r="55" spans="1:109" s="3" customFormat="1" ht="23.25" customHeight="1" x14ac:dyDescent="0.2">
      <c r="A55" s="809" t="s">
        <v>1972</v>
      </c>
      <c r="B55" s="810"/>
      <c r="C55" s="810"/>
      <c r="D55" s="810"/>
      <c r="E55" s="810"/>
      <c r="F55" s="810"/>
      <c r="G55" s="810"/>
      <c r="H55" s="810"/>
      <c r="I55" s="810"/>
      <c r="J55" s="810"/>
      <c r="K55" s="810"/>
      <c r="L55" s="810"/>
      <c r="M55" s="810"/>
      <c r="N55" s="810"/>
      <c r="O55" s="810"/>
      <c r="P55" s="803" t="s">
        <v>1959</v>
      </c>
      <c r="Q55" s="803"/>
      <c r="R55" s="803"/>
      <c r="S55" s="803"/>
      <c r="T55" s="803"/>
      <c r="U55" s="803"/>
      <c r="V55" s="803"/>
      <c r="W55" s="803"/>
      <c r="X55" s="803"/>
      <c r="Y55" s="803"/>
      <c r="Z55" s="803"/>
      <c r="AA55" s="803"/>
      <c r="AB55" s="803"/>
      <c r="AC55" s="803"/>
      <c r="AD55" s="804"/>
      <c r="AE55" s="804"/>
      <c r="AF55" s="804"/>
      <c r="AG55" s="805">
        <v>1</v>
      </c>
      <c r="AH55" s="805"/>
      <c r="AI55" s="805"/>
      <c r="AJ55" s="805"/>
      <c r="AK55" s="806">
        <v>4873.8999999999996</v>
      </c>
      <c r="AL55" s="807"/>
      <c r="AM55" s="807"/>
      <c r="AN55" s="807"/>
      <c r="AO55" s="807"/>
      <c r="AP55" s="808"/>
      <c r="AQ55" s="776">
        <f t="shared" si="0"/>
        <v>58486.799999999996</v>
      </c>
      <c r="AR55" s="776"/>
      <c r="AS55" s="776"/>
      <c r="AT55" s="776"/>
      <c r="AU55" s="776"/>
      <c r="AV55" s="776"/>
      <c r="AW55" s="776"/>
      <c r="AX55" s="776"/>
      <c r="AY55" s="799"/>
      <c r="AZ55" s="799"/>
      <c r="BA55" s="799"/>
      <c r="BB55" s="799"/>
      <c r="BC55" s="799"/>
      <c r="BD55" s="799"/>
      <c r="BE55" s="799"/>
      <c r="BF55" s="799"/>
      <c r="BG55" s="799"/>
      <c r="BH55" s="799"/>
      <c r="BI55" s="799"/>
      <c r="BJ55" s="799"/>
      <c r="BK55" s="799"/>
      <c r="BL55" s="799"/>
      <c r="BM55" s="799"/>
      <c r="BN55" s="799"/>
      <c r="BO55" s="799">
        <f t="shared" si="1"/>
        <v>8016.2828947368425</v>
      </c>
      <c r="BP55" s="799"/>
      <c r="BQ55" s="799"/>
      <c r="BR55" s="799"/>
      <c r="BS55" s="799"/>
      <c r="BT55" s="799"/>
      <c r="BU55" s="799"/>
      <c r="BV55" s="799"/>
      <c r="BW55" s="799"/>
      <c r="BX55" s="799"/>
      <c r="BY55" s="799"/>
      <c r="BZ55" s="799"/>
      <c r="CA55" s="799"/>
      <c r="CB55" s="799"/>
      <c r="CC55" s="799"/>
      <c r="CD55" s="799"/>
      <c r="CE55" s="799"/>
      <c r="CF55" s="799"/>
      <c r="CG55" s="799"/>
      <c r="CH55" s="799"/>
      <c r="CI55" s="799"/>
      <c r="CJ55" s="799"/>
      <c r="CK55" s="799"/>
      <c r="CL55" s="799"/>
      <c r="CM55" s="799"/>
      <c r="CN55" s="799"/>
      <c r="CO55" s="799"/>
      <c r="CP55" s="799"/>
      <c r="CQ55" s="799"/>
      <c r="CR55" s="799"/>
      <c r="CS55" s="799"/>
      <c r="CT55" s="799"/>
      <c r="CU55" s="799"/>
      <c r="CV55" s="776">
        <f t="shared" si="2"/>
        <v>66503.082894736843</v>
      </c>
      <c r="CW55" s="776"/>
      <c r="CX55" s="776"/>
      <c r="CY55" s="776"/>
      <c r="CZ55" s="776"/>
      <c r="DA55" s="776"/>
      <c r="DB55" s="776"/>
      <c r="DC55" s="776"/>
      <c r="DD55" s="776"/>
      <c r="DE55" s="777"/>
    </row>
    <row r="56" spans="1:109" s="3" customFormat="1" ht="23.25" customHeight="1" x14ac:dyDescent="0.2">
      <c r="A56" s="809" t="s">
        <v>1973</v>
      </c>
      <c r="B56" s="810"/>
      <c r="C56" s="810"/>
      <c r="D56" s="810"/>
      <c r="E56" s="810"/>
      <c r="F56" s="810"/>
      <c r="G56" s="810"/>
      <c r="H56" s="810"/>
      <c r="I56" s="810"/>
      <c r="J56" s="810"/>
      <c r="K56" s="810"/>
      <c r="L56" s="810"/>
      <c r="M56" s="810"/>
      <c r="N56" s="810"/>
      <c r="O56" s="810"/>
      <c r="P56" s="803" t="s">
        <v>1959</v>
      </c>
      <c r="Q56" s="803"/>
      <c r="R56" s="803"/>
      <c r="S56" s="803"/>
      <c r="T56" s="803"/>
      <c r="U56" s="803"/>
      <c r="V56" s="803"/>
      <c r="W56" s="803"/>
      <c r="X56" s="803"/>
      <c r="Y56" s="803"/>
      <c r="Z56" s="803"/>
      <c r="AA56" s="803"/>
      <c r="AB56" s="803"/>
      <c r="AC56" s="803"/>
      <c r="AD56" s="804"/>
      <c r="AE56" s="804"/>
      <c r="AF56" s="804"/>
      <c r="AG56" s="805">
        <v>1</v>
      </c>
      <c r="AH56" s="805"/>
      <c r="AI56" s="805"/>
      <c r="AJ56" s="805"/>
      <c r="AK56" s="806">
        <v>9258.08</v>
      </c>
      <c r="AL56" s="807"/>
      <c r="AM56" s="807"/>
      <c r="AN56" s="807"/>
      <c r="AO56" s="807"/>
      <c r="AP56" s="808"/>
      <c r="AQ56" s="776">
        <f t="shared" si="0"/>
        <v>111096.95999999999</v>
      </c>
      <c r="AR56" s="776"/>
      <c r="AS56" s="776"/>
      <c r="AT56" s="776"/>
      <c r="AU56" s="776"/>
      <c r="AV56" s="776"/>
      <c r="AW56" s="776"/>
      <c r="AX56" s="776"/>
      <c r="AY56" s="799"/>
      <c r="AZ56" s="799"/>
      <c r="BA56" s="799"/>
      <c r="BB56" s="799"/>
      <c r="BC56" s="799"/>
      <c r="BD56" s="799"/>
      <c r="BE56" s="799"/>
      <c r="BF56" s="799"/>
      <c r="BG56" s="799"/>
      <c r="BH56" s="799"/>
      <c r="BI56" s="799"/>
      <c r="BJ56" s="799"/>
      <c r="BK56" s="799"/>
      <c r="BL56" s="799"/>
      <c r="BM56" s="799"/>
      <c r="BN56" s="799"/>
      <c r="BO56" s="799">
        <f t="shared" si="1"/>
        <v>15227.105263157895</v>
      </c>
      <c r="BP56" s="799"/>
      <c r="BQ56" s="799"/>
      <c r="BR56" s="799"/>
      <c r="BS56" s="799"/>
      <c r="BT56" s="799"/>
      <c r="BU56" s="799"/>
      <c r="BV56" s="799"/>
      <c r="BW56" s="799"/>
      <c r="BX56" s="799"/>
      <c r="BY56" s="799"/>
      <c r="BZ56" s="799"/>
      <c r="CA56" s="799"/>
      <c r="CB56" s="799"/>
      <c r="CC56" s="799"/>
      <c r="CD56" s="799"/>
      <c r="CE56" s="799"/>
      <c r="CF56" s="799"/>
      <c r="CG56" s="799"/>
      <c r="CH56" s="799"/>
      <c r="CI56" s="799"/>
      <c r="CJ56" s="799"/>
      <c r="CK56" s="799"/>
      <c r="CL56" s="799"/>
      <c r="CM56" s="799"/>
      <c r="CN56" s="799"/>
      <c r="CO56" s="799"/>
      <c r="CP56" s="799"/>
      <c r="CQ56" s="799"/>
      <c r="CR56" s="799"/>
      <c r="CS56" s="799"/>
      <c r="CT56" s="799"/>
      <c r="CU56" s="799"/>
      <c r="CV56" s="776">
        <f t="shared" si="2"/>
        <v>126324.06526315789</v>
      </c>
      <c r="CW56" s="776"/>
      <c r="CX56" s="776"/>
      <c r="CY56" s="776"/>
      <c r="CZ56" s="776"/>
      <c r="DA56" s="776"/>
      <c r="DB56" s="776"/>
      <c r="DC56" s="776"/>
      <c r="DD56" s="776"/>
      <c r="DE56" s="777"/>
    </row>
    <row r="57" spans="1:109" s="3" customFormat="1" ht="23.25" customHeight="1" x14ac:dyDescent="0.2">
      <c r="A57" s="809" t="s">
        <v>1974</v>
      </c>
      <c r="B57" s="810"/>
      <c r="C57" s="810"/>
      <c r="D57" s="810"/>
      <c r="E57" s="810"/>
      <c r="F57" s="810"/>
      <c r="G57" s="810"/>
      <c r="H57" s="810"/>
      <c r="I57" s="810"/>
      <c r="J57" s="810"/>
      <c r="K57" s="810"/>
      <c r="L57" s="810"/>
      <c r="M57" s="810"/>
      <c r="N57" s="810"/>
      <c r="O57" s="810"/>
      <c r="P57" s="803" t="s">
        <v>1975</v>
      </c>
      <c r="Q57" s="803"/>
      <c r="R57" s="803"/>
      <c r="S57" s="803"/>
      <c r="T57" s="803"/>
      <c r="U57" s="803"/>
      <c r="V57" s="803"/>
      <c r="W57" s="803"/>
      <c r="X57" s="803"/>
      <c r="Y57" s="803"/>
      <c r="Z57" s="803"/>
      <c r="AA57" s="803"/>
      <c r="AB57" s="803"/>
      <c r="AC57" s="803"/>
      <c r="AD57" s="804"/>
      <c r="AE57" s="804"/>
      <c r="AF57" s="804"/>
      <c r="AG57" s="805">
        <v>1</v>
      </c>
      <c r="AH57" s="805"/>
      <c r="AI57" s="805"/>
      <c r="AJ57" s="805"/>
      <c r="AK57" s="806">
        <v>9258</v>
      </c>
      <c r="AL57" s="807"/>
      <c r="AM57" s="807"/>
      <c r="AN57" s="807"/>
      <c r="AO57" s="807"/>
      <c r="AP57" s="808"/>
      <c r="AQ57" s="776">
        <f t="shared" si="0"/>
        <v>111096</v>
      </c>
      <c r="AR57" s="776"/>
      <c r="AS57" s="776"/>
      <c r="AT57" s="776"/>
      <c r="AU57" s="776"/>
      <c r="AV57" s="776"/>
      <c r="AW57" s="776"/>
      <c r="AX57" s="776"/>
      <c r="AY57" s="799"/>
      <c r="AZ57" s="799"/>
      <c r="BA57" s="799"/>
      <c r="BB57" s="799"/>
      <c r="BC57" s="799"/>
      <c r="BD57" s="799"/>
      <c r="BE57" s="799"/>
      <c r="BF57" s="799"/>
      <c r="BG57" s="799"/>
      <c r="BH57" s="799"/>
      <c r="BI57" s="799"/>
      <c r="BJ57" s="799"/>
      <c r="BK57" s="799"/>
      <c r="BL57" s="799"/>
      <c r="BM57" s="799"/>
      <c r="BN57" s="799"/>
      <c r="BO57" s="799">
        <f t="shared" si="1"/>
        <v>15226.973684210527</v>
      </c>
      <c r="BP57" s="799"/>
      <c r="BQ57" s="799"/>
      <c r="BR57" s="799"/>
      <c r="BS57" s="799"/>
      <c r="BT57" s="799"/>
      <c r="BU57" s="799"/>
      <c r="BV57" s="799"/>
      <c r="BW57" s="799"/>
      <c r="BX57" s="799"/>
      <c r="BY57" s="799"/>
      <c r="BZ57" s="799"/>
      <c r="CA57" s="799"/>
      <c r="CB57" s="799"/>
      <c r="CC57" s="799"/>
      <c r="CD57" s="799"/>
      <c r="CE57" s="799"/>
      <c r="CF57" s="799"/>
      <c r="CG57" s="799"/>
      <c r="CH57" s="799"/>
      <c r="CI57" s="799"/>
      <c r="CJ57" s="799"/>
      <c r="CK57" s="799"/>
      <c r="CL57" s="799"/>
      <c r="CM57" s="799"/>
      <c r="CN57" s="799"/>
      <c r="CO57" s="799"/>
      <c r="CP57" s="799"/>
      <c r="CQ57" s="799"/>
      <c r="CR57" s="799"/>
      <c r="CS57" s="799"/>
      <c r="CT57" s="799"/>
      <c r="CU57" s="799"/>
      <c r="CV57" s="776">
        <f t="shared" si="2"/>
        <v>126322.97368421053</v>
      </c>
      <c r="CW57" s="776"/>
      <c r="CX57" s="776"/>
      <c r="CY57" s="776"/>
      <c r="CZ57" s="776"/>
      <c r="DA57" s="776"/>
      <c r="DB57" s="776"/>
      <c r="DC57" s="776"/>
      <c r="DD57" s="776"/>
      <c r="DE57" s="777"/>
    </row>
    <row r="58" spans="1:109" s="3" customFormat="1" ht="23.25" customHeight="1" x14ac:dyDescent="0.2">
      <c r="A58" s="809" t="s">
        <v>1976</v>
      </c>
      <c r="B58" s="810"/>
      <c r="C58" s="810"/>
      <c r="D58" s="810"/>
      <c r="E58" s="810"/>
      <c r="F58" s="810"/>
      <c r="G58" s="810"/>
      <c r="H58" s="810"/>
      <c r="I58" s="810"/>
      <c r="J58" s="810"/>
      <c r="K58" s="810"/>
      <c r="L58" s="810"/>
      <c r="M58" s="810"/>
      <c r="N58" s="810"/>
      <c r="O58" s="810"/>
      <c r="P58" s="803" t="s">
        <v>1959</v>
      </c>
      <c r="Q58" s="803"/>
      <c r="R58" s="803"/>
      <c r="S58" s="803"/>
      <c r="T58" s="803"/>
      <c r="U58" s="803"/>
      <c r="V58" s="803"/>
      <c r="W58" s="803"/>
      <c r="X58" s="803"/>
      <c r="Y58" s="803"/>
      <c r="Z58" s="803"/>
      <c r="AA58" s="803"/>
      <c r="AB58" s="803"/>
      <c r="AC58" s="803"/>
      <c r="AD58" s="804"/>
      <c r="AE58" s="804"/>
      <c r="AF58" s="804"/>
      <c r="AG58" s="805">
        <v>1</v>
      </c>
      <c r="AH58" s="805"/>
      <c r="AI58" s="805"/>
      <c r="AJ58" s="805"/>
      <c r="AK58" s="806">
        <v>2791.4</v>
      </c>
      <c r="AL58" s="807"/>
      <c r="AM58" s="807"/>
      <c r="AN58" s="807"/>
      <c r="AO58" s="807"/>
      <c r="AP58" s="808"/>
      <c r="AQ58" s="776">
        <f t="shared" si="0"/>
        <v>33496.800000000003</v>
      </c>
      <c r="AR58" s="776"/>
      <c r="AS58" s="776"/>
      <c r="AT58" s="776"/>
      <c r="AU58" s="776"/>
      <c r="AV58" s="776"/>
      <c r="AW58" s="776"/>
      <c r="AX58" s="776"/>
      <c r="AY58" s="799"/>
      <c r="AZ58" s="799"/>
      <c r="BA58" s="799"/>
      <c r="BB58" s="799"/>
      <c r="BC58" s="799"/>
      <c r="BD58" s="799"/>
      <c r="BE58" s="799"/>
      <c r="BF58" s="799"/>
      <c r="BG58" s="799"/>
      <c r="BH58" s="799"/>
      <c r="BI58" s="799"/>
      <c r="BJ58" s="799"/>
      <c r="BK58" s="799"/>
      <c r="BL58" s="799"/>
      <c r="BM58" s="799"/>
      <c r="BN58" s="799"/>
      <c r="BO58" s="799">
        <f t="shared" si="1"/>
        <v>4591.1184210526326</v>
      </c>
      <c r="BP58" s="799"/>
      <c r="BQ58" s="799"/>
      <c r="BR58" s="799"/>
      <c r="BS58" s="799"/>
      <c r="BT58" s="799"/>
      <c r="BU58" s="799"/>
      <c r="BV58" s="799"/>
      <c r="BW58" s="799"/>
      <c r="BX58" s="799"/>
      <c r="BY58" s="799"/>
      <c r="BZ58" s="799"/>
      <c r="CA58" s="799"/>
      <c r="CB58" s="799"/>
      <c r="CC58" s="799"/>
      <c r="CD58" s="799"/>
      <c r="CE58" s="799"/>
      <c r="CF58" s="799"/>
      <c r="CG58" s="799"/>
      <c r="CH58" s="799"/>
      <c r="CI58" s="799"/>
      <c r="CJ58" s="799"/>
      <c r="CK58" s="799"/>
      <c r="CL58" s="799"/>
      <c r="CM58" s="799"/>
      <c r="CN58" s="799"/>
      <c r="CO58" s="799"/>
      <c r="CP58" s="799"/>
      <c r="CQ58" s="799"/>
      <c r="CR58" s="799"/>
      <c r="CS58" s="799"/>
      <c r="CT58" s="799"/>
      <c r="CU58" s="799"/>
      <c r="CV58" s="776">
        <f t="shared" si="2"/>
        <v>38087.918421052636</v>
      </c>
      <c r="CW58" s="776"/>
      <c r="CX58" s="776"/>
      <c r="CY58" s="776"/>
      <c r="CZ58" s="776"/>
      <c r="DA58" s="776"/>
      <c r="DB58" s="776"/>
      <c r="DC58" s="776"/>
      <c r="DD58" s="776"/>
      <c r="DE58" s="777"/>
    </row>
    <row r="59" spans="1:109" s="3" customFormat="1" ht="23.25" customHeight="1" x14ac:dyDescent="0.2">
      <c r="A59" s="809" t="s">
        <v>1977</v>
      </c>
      <c r="B59" s="810"/>
      <c r="C59" s="810"/>
      <c r="D59" s="810"/>
      <c r="E59" s="810"/>
      <c r="F59" s="810"/>
      <c r="G59" s="810"/>
      <c r="H59" s="810"/>
      <c r="I59" s="810"/>
      <c r="J59" s="810"/>
      <c r="K59" s="810"/>
      <c r="L59" s="810"/>
      <c r="M59" s="810"/>
      <c r="N59" s="810"/>
      <c r="O59" s="810"/>
      <c r="P59" s="803" t="s">
        <v>1959</v>
      </c>
      <c r="Q59" s="803"/>
      <c r="R59" s="803"/>
      <c r="S59" s="803"/>
      <c r="T59" s="803"/>
      <c r="U59" s="803"/>
      <c r="V59" s="803"/>
      <c r="W59" s="803"/>
      <c r="X59" s="803"/>
      <c r="Y59" s="803"/>
      <c r="Z59" s="803"/>
      <c r="AA59" s="803"/>
      <c r="AB59" s="803"/>
      <c r="AC59" s="803"/>
      <c r="AD59" s="804"/>
      <c r="AE59" s="804"/>
      <c r="AF59" s="804"/>
      <c r="AG59" s="805">
        <v>1</v>
      </c>
      <c r="AH59" s="805"/>
      <c r="AI59" s="805"/>
      <c r="AJ59" s="805"/>
      <c r="AK59" s="806">
        <v>4873.8999999999996</v>
      </c>
      <c r="AL59" s="807"/>
      <c r="AM59" s="807"/>
      <c r="AN59" s="807"/>
      <c r="AO59" s="807"/>
      <c r="AP59" s="808"/>
      <c r="AQ59" s="776">
        <f t="shared" ref="AQ59:AQ61" si="15">AG59*AK59*12</f>
        <v>58486.799999999996</v>
      </c>
      <c r="AR59" s="776"/>
      <c r="AS59" s="776"/>
      <c r="AT59" s="776"/>
      <c r="AU59" s="776"/>
      <c r="AV59" s="776"/>
      <c r="AW59" s="776"/>
      <c r="AX59" s="776"/>
      <c r="AY59" s="799"/>
      <c r="AZ59" s="799"/>
      <c r="BA59" s="799"/>
      <c r="BB59" s="799"/>
      <c r="BC59" s="799"/>
      <c r="BD59" s="799"/>
      <c r="BE59" s="799"/>
      <c r="BF59" s="799"/>
      <c r="BG59" s="799"/>
      <c r="BH59" s="799"/>
      <c r="BI59" s="799"/>
      <c r="BJ59" s="799"/>
      <c r="BK59" s="799"/>
      <c r="BL59" s="799"/>
      <c r="BM59" s="799"/>
      <c r="BN59" s="799"/>
      <c r="BO59" s="799">
        <f t="shared" si="1"/>
        <v>8016.2828947368425</v>
      </c>
      <c r="BP59" s="799"/>
      <c r="BQ59" s="799"/>
      <c r="BR59" s="799"/>
      <c r="BS59" s="799"/>
      <c r="BT59" s="799"/>
      <c r="BU59" s="799"/>
      <c r="BV59" s="799"/>
      <c r="BW59" s="799"/>
      <c r="BX59" s="799"/>
      <c r="BY59" s="799"/>
      <c r="BZ59" s="799"/>
      <c r="CA59" s="799"/>
      <c r="CB59" s="799"/>
      <c r="CC59" s="799"/>
      <c r="CD59" s="799"/>
      <c r="CE59" s="799"/>
      <c r="CF59" s="799"/>
      <c r="CG59" s="799"/>
      <c r="CH59" s="799"/>
      <c r="CI59" s="799"/>
      <c r="CJ59" s="799"/>
      <c r="CK59" s="799"/>
      <c r="CL59" s="799"/>
      <c r="CM59" s="799"/>
      <c r="CN59" s="799"/>
      <c r="CO59" s="799"/>
      <c r="CP59" s="799"/>
      <c r="CQ59" s="799"/>
      <c r="CR59" s="799"/>
      <c r="CS59" s="799"/>
      <c r="CT59" s="799"/>
      <c r="CU59" s="799"/>
      <c r="CV59" s="776">
        <f t="shared" ref="CV59:CV61" si="16">SUM(AQ59:CU59)</f>
        <v>66503.082894736843</v>
      </c>
      <c r="CW59" s="776"/>
      <c r="CX59" s="776"/>
      <c r="CY59" s="776"/>
      <c r="CZ59" s="776"/>
      <c r="DA59" s="776"/>
      <c r="DB59" s="776"/>
      <c r="DC59" s="776"/>
      <c r="DD59" s="776"/>
      <c r="DE59" s="777"/>
    </row>
    <row r="60" spans="1:109" s="3" customFormat="1" ht="23.25" customHeight="1" x14ac:dyDescent="0.2">
      <c r="A60" s="809" t="s">
        <v>1978</v>
      </c>
      <c r="B60" s="810"/>
      <c r="C60" s="810"/>
      <c r="D60" s="810"/>
      <c r="E60" s="810"/>
      <c r="F60" s="810"/>
      <c r="G60" s="810"/>
      <c r="H60" s="810"/>
      <c r="I60" s="810"/>
      <c r="J60" s="810"/>
      <c r="K60" s="810"/>
      <c r="L60" s="810"/>
      <c r="M60" s="810"/>
      <c r="N60" s="810"/>
      <c r="O60" s="810"/>
      <c r="P60" s="803" t="s">
        <v>1959</v>
      </c>
      <c r="Q60" s="803"/>
      <c r="R60" s="803"/>
      <c r="S60" s="803"/>
      <c r="T60" s="803"/>
      <c r="U60" s="803"/>
      <c r="V60" s="803"/>
      <c r="W60" s="803"/>
      <c r="X60" s="803"/>
      <c r="Y60" s="803"/>
      <c r="Z60" s="803"/>
      <c r="AA60" s="803"/>
      <c r="AB60" s="803"/>
      <c r="AC60" s="803"/>
      <c r="AD60" s="804"/>
      <c r="AE60" s="804"/>
      <c r="AF60" s="804"/>
      <c r="AG60" s="805">
        <v>5</v>
      </c>
      <c r="AH60" s="805"/>
      <c r="AI60" s="805"/>
      <c r="AJ60" s="805"/>
      <c r="AK60" s="806">
        <v>4873.8999999999996</v>
      </c>
      <c r="AL60" s="807"/>
      <c r="AM60" s="807"/>
      <c r="AN60" s="807"/>
      <c r="AO60" s="807"/>
      <c r="AP60" s="808"/>
      <c r="AQ60" s="776">
        <f t="shared" si="15"/>
        <v>292434</v>
      </c>
      <c r="AR60" s="776"/>
      <c r="AS60" s="776"/>
      <c r="AT60" s="776"/>
      <c r="AU60" s="776"/>
      <c r="AV60" s="776"/>
      <c r="AW60" s="776"/>
      <c r="AX60" s="776"/>
      <c r="AY60" s="799"/>
      <c r="AZ60" s="799"/>
      <c r="BA60" s="799"/>
      <c r="BB60" s="799"/>
      <c r="BC60" s="799"/>
      <c r="BD60" s="799"/>
      <c r="BE60" s="799"/>
      <c r="BF60" s="799"/>
      <c r="BG60" s="799"/>
      <c r="BH60" s="799"/>
      <c r="BI60" s="799"/>
      <c r="BJ60" s="799"/>
      <c r="BK60" s="799"/>
      <c r="BL60" s="799"/>
      <c r="BM60" s="799"/>
      <c r="BN60" s="799"/>
      <c r="BO60" s="799">
        <f t="shared" si="1"/>
        <v>40081.414473684214</v>
      </c>
      <c r="BP60" s="799"/>
      <c r="BQ60" s="799"/>
      <c r="BR60" s="799"/>
      <c r="BS60" s="799"/>
      <c r="BT60" s="799"/>
      <c r="BU60" s="799"/>
      <c r="BV60" s="799"/>
      <c r="BW60" s="799"/>
      <c r="BX60" s="799"/>
      <c r="BY60" s="799"/>
      <c r="BZ60" s="799"/>
      <c r="CA60" s="799"/>
      <c r="CB60" s="799"/>
      <c r="CC60" s="799"/>
      <c r="CD60" s="799"/>
      <c r="CE60" s="799"/>
      <c r="CF60" s="799"/>
      <c r="CG60" s="799"/>
      <c r="CH60" s="799"/>
      <c r="CI60" s="799"/>
      <c r="CJ60" s="799"/>
      <c r="CK60" s="799"/>
      <c r="CL60" s="799"/>
      <c r="CM60" s="799"/>
      <c r="CN60" s="799"/>
      <c r="CO60" s="799"/>
      <c r="CP60" s="799"/>
      <c r="CQ60" s="799"/>
      <c r="CR60" s="799"/>
      <c r="CS60" s="799"/>
      <c r="CT60" s="799"/>
      <c r="CU60" s="799"/>
      <c r="CV60" s="776">
        <f t="shared" si="16"/>
        <v>332515.41447368421</v>
      </c>
      <c r="CW60" s="776"/>
      <c r="CX60" s="776"/>
      <c r="CY60" s="776"/>
      <c r="CZ60" s="776"/>
      <c r="DA60" s="776"/>
      <c r="DB60" s="776"/>
      <c r="DC60" s="776"/>
      <c r="DD60" s="776"/>
      <c r="DE60" s="777"/>
    </row>
    <row r="61" spans="1:109" s="3" customFormat="1" ht="23.25" customHeight="1" x14ac:dyDescent="0.2">
      <c r="A61" s="809" t="s">
        <v>2030</v>
      </c>
      <c r="B61" s="810"/>
      <c r="C61" s="810"/>
      <c r="D61" s="810"/>
      <c r="E61" s="810"/>
      <c r="F61" s="810"/>
      <c r="G61" s="810"/>
      <c r="H61" s="810"/>
      <c r="I61" s="810"/>
      <c r="J61" s="810"/>
      <c r="K61" s="810"/>
      <c r="L61" s="810"/>
      <c r="M61" s="810"/>
      <c r="N61" s="810"/>
      <c r="O61" s="810"/>
      <c r="P61" s="816" t="s">
        <v>1975</v>
      </c>
      <c r="Q61" s="817"/>
      <c r="R61" s="817"/>
      <c r="S61" s="817"/>
      <c r="T61" s="817"/>
      <c r="U61" s="817"/>
      <c r="V61" s="817"/>
      <c r="W61" s="817"/>
      <c r="X61" s="817"/>
      <c r="Y61" s="817"/>
      <c r="Z61" s="817"/>
      <c r="AA61" s="817"/>
      <c r="AB61" s="817"/>
      <c r="AC61" s="818"/>
      <c r="AD61" s="804"/>
      <c r="AE61" s="804"/>
      <c r="AF61" s="804"/>
      <c r="AG61" s="805">
        <v>1</v>
      </c>
      <c r="AH61" s="805"/>
      <c r="AI61" s="805"/>
      <c r="AJ61" s="805"/>
      <c r="AK61" s="806">
        <v>5256</v>
      </c>
      <c r="AL61" s="807"/>
      <c r="AM61" s="807"/>
      <c r="AN61" s="807"/>
      <c r="AO61" s="807"/>
      <c r="AP61" s="808"/>
      <c r="AQ61" s="776">
        <f t="shared" si="15"/>
        <v>63072</v>
      </c>
      <c r="AR61" s="776"/>
      <c r="AS61" s="776"/>
      <c r="AT61" s="776"/>
      <c r="AU61" s="776"/>
      <c r="AV61" s="776"/>
      <c r="AW61" s="776"/>
      <c r="AX61" s="776"/>
      <c r="AY61" s="799"/>
      <c r="AZ61" s="799"/>
      <c r="BA61" s="799"/>
      <c r="BB61" s="799"/>
      <c r="BC61" s="799"/>
      <c r="BD61" s="799"/>
      <c r="BE61" s="799"/>
      <c r="BF61" s="799"/>
      <c r="BG61" s="799"/>
      <c r="BH61" s="799"/>
      <c r="BI61" s="799"/>
      <c r="BJ61" s="799"/>
      <c r="BK61" s="799"/>
      <c r="BL61" s="799"/>
      <c r="BM61" s="799"/>
      <c r="BN61" s="799"/>
      <c r="BO61" s="799">
        <f t="shared" ref="BO61" si="17">(((AK61/30.4)*50)*AG61)</f>
        <v>8644.7368421052633</v>
      </c>
      <c r="BP61" s="799"/>
      <c r="BQ61" s="799"/>
      <c r="BR61" s="799"/>
      <c r="BS61" s="799"/>
      <c r="BT61" s="799"/>
      <c r="BU61" s="799"/>
      <c r="BV61" s="799"/>
      <c r="BW61" s="799"/>
      <c r="BX61" s="799"/>
      <c r="BY61" s="799"/>
      <c r="BZ61" s="799"/>
      <c r="CA61" s="799"/>
      <c r="CB61" s="799"/>
      <c r="CC61" s="799"/>
      <c r="CD61" s="799"/>
      <c r="CE61" s="799"/>
      <c r="CF61" s="799"/>
      <c r="CG61" s="799"/>
      <c r="CH61" s="799"/>
      <c r="CI61" s="799"/>
      <c r="CJ61" s="799"/>
      <c r="CK61" s="799"/>
      <c r="CL61" s="799"/>
      <c r="CM61" s="799"/>
      <c r="CN61" s="799"/>
      <c r="CO61" s="799"/>
      <c r="CP61" s="799"/>
      <c r="CQ61" s="799"/>
      <c r="CR61" s="799"/>
      <c r="CS61" s="799"/>
      <c r="CT61" s="799"/>
      <c r="CU61" s="799"/>
      <c r="CV61" s="776">
        <f t="shared" si="16"/>
        <v>71716.736842105267</v>
      </c>
      <c r="CW61" s="776"/>
      <c r="CX61" s="776"/>
      <c r="CY61" s="776"/>
      <c r="CZ61" s="776"/>
      <c r="DA61" s="776"/>
      <c r="DB61" s="776"/>
      <c r="DC61" s="776"/>
      <c r="DD61" s="776"/>
      <c r="DE61" s="777"/>
    </row>
    <row r="62" spans="1:109" s="3" customFormat="1" ht="23.25" customHeight="1" x14ac:dyDescent="0.2">
      <c r="A62" s="800" t="s">
        <v>1979</v>
      </c>
      <c r="B62" s="801"/>
      <c r="C62" s="801"/>
      <c r="D62" s="801"/>
      <c r="E62" s="801"/>
      <c r="F62" s="801"/>
      <c r="G62" s="801"/>
      <c r="H62" s="801"/>
      <c r="I62" s="801"/>
      <c r="J62" s="801"/>
      <c r="K62" s="801"/>
      <c r="L62" s="801"/>
      <c r="M62" s="801"/>
      <c r="N62" s="801"/>
      <c r="O62" s="802"/>
      <c r="P62" s="816" t="s">
        <v>1975</v>
      </c>
      <c r="Q62" s="817"/>
      <c r="R62" s="817"/>
      <c r="S62" s="817"/>
      <c r="T62" s="817"/>
      <c r="U62" s="817"/>
      <c r="V62" s="817"/>
      <c r="W62" s="817"/>
      <c r="X62" s="817"/>
      <c r="Y62" s="817"/>
      <c r="Z62" s="817"/>
      <c r="AA62" s="817"/>
      <c r="AB62" s="817"/>
      <c r="AC62" s="818"/>
      <c r="AD62" s="819"/>
      <c r="AE62" s="820"/>
      <c r="AF62" s="821"/>
      <c r="AG62" s="822">
        <v>1</v>
      </c>
      <c r="AH62" s="823"/>
      <c r="AI62" s="823"/>
      <c r="AJ62" s="824"/>
      <c r="AK62" s="806">
        <v>2006.1</v>
      </c>
      <c r="AL62" s="807"/>
      <c r="AM62" s="807"/>
      <c r="AN62" s="807"/>
      <c r="AO62" s="807"/>
      <c r="AP62" s="808"/>
      <c r="AQ62" s="825">
        <v>24073.200000000001</v>
      </c>
      <c r="AR62" s="826"/>
      <c r="AS62" s="826"/>
      <c r="AT62" s="826"/>
      <c r="AU62" s="826"/>
      <c r="AV62" s="826"/>
      <c r="AW62" s="826"/>
      <c r="AX62" s="827"/>
      <c r="AY62" s="853"/>
      <c r="AZ62" s="854"/>
      <c r="BA62" s="854"/>
      <c r="BB62" s="854"/>
      <c r="BC62" s="854"/>
      <c r="BD62" s="854"/>
      <c r="BE62" s="854"/>
      <c r="BF62" s="855"/>
      <c r="BG62" s="853"/>
      <c r="BH62" s="854"/>
      <c r="BI62" s="854"/>
      <c r="BJ62" s="854"/>
      <c r="BK62" s="854"/>
      <c r="BL62" s="854"/>
      <c r="BM62" s="854"/>
      <c r="BN62" s="855"/>
      <c r="BO62" s="853">
        <v>3343.5</v>
      </c>
      <c r="BP62" s="854"/>
      <c r="BQ62" s="854"/>
      <c r="BR62" s="854"/>
      <c r="BS62" s="854"/>
      <c r="BT62" s="854"/>
      <c r="BU62" s="854"/>
      <c r="BV62" s="855"/>
      <c r="BW62" s="853"/>
      <c r="BX62" s="854"/>
      <c r="BY62" s="854"/>
      <c r="BZ62" s="854"/>
      <c r="CA62" s="854"/>
      <c r="CB62" s="854"/>
      <c r="CC62" s="854"/>
      <c r="CD62" s="855"/>
      <c r="CE62" s="853"/>
      <c r="CF62" s="854"/>
      <c r="CG62" s="854"/>
      <c r="CH62" s="854"/>
      <c r="CI62" s="854"/>
      <c r="CJ62" s="854"/>
      <c r="CK62" s="854"/>
      <c r="CL62" s="854"/>
      <c r="CM62" s="855"/>
      <c r="CN62" s="853"/>
      <c r="CO62" s="854"/>
      <c r="CP62" s="854"/>
      <c r="CQ62" s="854"/>
      <c r="CR62" s="854"/>
      <c r="CS62" s="854"/>
      <c r="CT62" s="854"/>
      <c r="CU62" s="855"/>
      <c r="CV62" s="825">
        <v>27417</v>
      </c>
      <c r="CW62" s="826"/>
      <c r="CX62" s="826"/>
      <c r="CY62" s="826"/>
      <c r="CZ62" s="826"/>
      <c r="DA62" s="826"/>
      <c r="DB62" s="826"/>
      <c r="DC62" s="826"/>
      <c r="DD62" s="826"/>
      <c r="DE62" s="898"/>
    </row>
    <row r="63" spans="1:109" s="3" customFormat="1" ht="23.25" customHeight="1" x14ac:dyDescent="0.2">
      <c r="A63" s="809" t="s">
        <v>1979</v>
      </c>
      <c r="B63" s="810"/>
      <c r="C63" s="810"/>
      <c r="D63" s="810"/>
      <c r="E63" s="810"/>
      <c r="F63" s="810"/>
      <c r="G63" s="810"/>
      <c r="H63" s="810"/>
      <c r="I63" s="810"/>
      <c r="J63" s="810"/>
      <c r="K63" s="810"/>
      <c r="L63" s="810"/>
      <c r="M63" s="810"/>
      <c r="N63" s="810"/>
      <c r="O63" s="810"/>
      <c r="P63" s="803" t="s">
        <v>1975</v>
      </c>
      <c r="Q63" s="803"/>
      <c r="R63" s="803"/>
      <c r="S63" s="803"/>
      <c r="T63" s="803"/>
      <c r="U63" s="803"/>
      <c r="V63" s="803"/>
      <c r="W63" s="803"/>
      <c r="X63" s="803"/>
      <c r="Y63" s="803"/>
      <c r="Z63" s="803"/>
      <c r="AA63" s="803"/>
      <c r="AB63" s="803"/>
      <c r="AC63" s="803"/>
      <c r="AD63" s="804"/>
      <c r="AE63" s="804"/>
      <c r="AF63" s="804"/>
      <c r="AG63" s="805">
        <v>1</v>
      </c>
      <c r="AH63" s="805"/>
      <c r="AI63" s="805"/>
      <c r="AJ63" s="805"/>
      <c r="AK63" s="806">
        <v>3805.8</v>
      </c>
      <c r="AL63" s="807"/>
      <c r="AM63" s="807"/>
      <c r="AN63" s="807"/>
      <c r="AO63" s="807"/>
      <c r="AP63" s="808"/>
      <c r="AQ63" s="776">
        <f t="shared" si="0"/>
        <v>45669.600000000006</v>
      </c>
      <c r="AR63" s="776"/>
      <c r="AS63" s="776"/>
      <c r="AT63" s="776"/>
      <c r="AU63" s="776"/>
      <c r="AV63" s="776"/>
      <c r="AW63" s="776"/>
      <c r="AX63" s="776"/>
      <c r="AY63" s="799"/>
      <c r="AZ63" s="799"/>
      <c r="BA63" s="799"/>
      <c r="BB63" s="799"/>
      <c r="BC63" s="799"/>
      <c r="BD63" s="799"/>
      <c r="BE63" s="799"/>
      <c r="BF63" s="799"/>
      <c r="BG63" s="799"/>
      <c r="BH63" s="799"/>
      <c r="BI63" s="799"/>
      <c r="BJ63" s="799"/>
      <c r="BK63" s="799"/>
      <c r="BL63" s="799"/>
      <c r="BM63" s="799"/>
      <c r="BN63" s="799"/>
      <c r="BO63" s="799">
        <f t="shared" si="1"/>
        <v>6259.5394736842109</v>
      </c>
      <c r="BP63" s="799"/>
      <c r="BQ63" s="799"/>
      <c r="BR63" s="799"/>
      <c r="BS63" s="799"/>
      <c r="BT63" s="799"/>
      <c r="BU63" s="799"/>
      <c r="BV63" s="799"/>
      <c r="BW63" s="799"/>
      <c r="BX63" s="799"/>
      <c r="BY63" s="799"/>
      <c r="BZ63" s="799"/>
      <c r="CA63" s="799"/>
      <c r="CB63" s="799"/>
      <c r="CC63" s="799"/>
      <c r="CD63" s="799"/>
      <c r="CE63" s="799"/>
      <c r="CF63" s="799"/>
      <c r="CG63" s="799"/>
      <c r="CH63" s="799"/>
      <c r="CI63" s="799"/>
      <c r="CJ63" s="799"/>
      <c r="CK63" s="799"/>
      <c r="CL63" s="799"/>
      <c r="CM63" s="799"/>
      <c r="CN63" s="799"/>
      <c r="CO63" s="799"/>
      <c r="CP63" s="799"/>
      <c r="CQ63" s="799"/>
      <c r="CR63" s="799"/>
      <c r="CS63" s="799"/>
      <c r="CT63" s="799"/>
      <c r="CU63" s="799"/>
      <c r="CV63" s="776">
        <f t="shared" si="2"/>
        <v>51929.139473684219</v>
      </c>
      <c r="CW63" s="776"/>
      <c r="CX63" s="776"/>
      <c r="CY63" s="776"/>
      <c r="CZ63" s="776"/>
      <c r="DA63" s="776"/>
      <c r="DB63" s="776"/>
      <c r="DC63" s="776"/>
      <c r="DD63" s="776"/>
      <c r="DE63" s="777"/>
    </row>
    <row r="64" spans="1:109" s="3" customFormat="1" ht="23.25" customHeight="1" x14ac:dyDescent="0.2">
      <c r="A64" s="809" t="s">
        <v>1980</v>
      </c>
      <c r="B64" s="810"/>
      <c r="C64" s="810"/>
      <c r="D64" s="810"/>
      <c r="E64" s="810"/>
      <c r="F64" s="810"/>
      <c r="G64" s="810"/>
      <c r="H64" s="810"/>
      <c r="I64" s="810"/>
      <c r="J64" s="810"/>
      <c r="K64" s="810"/>
      <c r="L64" s="810"/>
      <c r="M64" s="810"/>
      <c r="N64" s="810"/>
      <c r="O64" s="810"/>
      <c r="P64" s="803" t="s">
        <v>1959</v>
      </c>
      <c r="Q64" s="803"/>
      <c r="R64" s="803"/>
      <c r="S64" s="803"/>
      <c r="T64" s="803"/>
      <c r="U64" s="803"/>
      <c r="V64" s="803"/>
      <c r="W64" s="803"/>
      <c r="X64" s="803"/>
      <c r="Y64" s="803"/>
      <c r="Z64" s="803"/>
      <c r="AA64" s="803"/>
      <c r="AB64" s="803"/>
      <c r="AC64" s="803"/>
      <c r="AD64" s="804"/>
      <c r="AE64" s="804"/>
      <c r="AF64" s="804"/>
      <c r="AG64" s="805">
        <v>1</v>
      </c>
      <c r="AH64" s="805"/>
      <c r="AI64" s="805"/>
      <c r="AJ64" s="805"/>
      <c r="AK64" s="806">
        <v>2520.6</v>
      </c>
      <c r="AL64" s="807"/>
      <c r="AM64" s="807"/>
      <c r="AN64" s="807"/>
      <c r="AO64" s="807"/>
      <c r="AP64" s="808"/>
      <c r="AQ64" s="776">
        <f t="shared" si="0"/>
        <v>30247.199999999997</v>
      </c>
      <c r="AR64" s="776"/>
      <c r="AS64" s="776"/>
      <c r="AT64" s="776"/>
      <c r="AU64" s="776"/>
      <c r="AV64" s="776"/>
      <c r="AW64" s="776"/>
      <c r="AX64" s="776"/>
      <c r="AY64" s="799"/>
      <c r="AZ64" s="799"/>
      <c r="BA64" s="799"/>
      <c r="BB64" s="799"/>
      <c r="BC64" s="799"/>
      <c r="BD64" s="799"/>
      <c r="BE64" s="799"/>
      <c r="BF64" s="799"/>
      <c r="BG64" s="799"/>
      <c r="BH64" s="799"/>
      <c r="BI64" s="799"/>
      <c r="BJ64" s="799"/>
      <c r="BK64" s="799"/>
      <c r="BL64" s="799"/>
      <c r="BM64" s="799"/>
      <c r="BN64" s="799"/>
      <c r="BO64" s="799">
        <f t="shared" si="1"/>
        <v>4145.7236842105258</v>
      </c>
      <c r="BP64" s="799"/>
      <c r="BQ64" s="799"/>
      <c r="BR64" s="799"/>
      <c r="BS64" s="799"/>
      <c r="BT64" s="799"/>
      <c r="BU64" s="799"/>
      <c r="BV64" s="799"/>
      <c r="BW64" s="799"/>
      <c r="BX64" s="799"/>
      <c r="BY64" s="799"/>
      <c r="BZ64" s="799"/>
      <c r="CA64" s="799"/>
      <c r="CB64" s="799"/>
      <c r="CC64" s="799"/>
      <c r="CD64" s="799"/>
      <c r="CE64" s="799"/>
      <c r="CF64" s="799"/>
      <c r="CG64" s="799"/>
      <c r="CH64" s="799"/>
      <c r="CI64" s="799"/>
      <c r="CJ64" s="799"/>
      <c r="CK64" s="799"/>
      <c r="CL64" s="799"/>
      <c r="CM64" s="799"/>
      <c r="CN64" s="799"/>
      <c r="CO64" s="799"/>
      <c r="CP64" s="799"/>
      <c r="CQ64" s="799"/>
      <c r="CR64" s="799"/>
      <c r="CS64" s="799"/>
      <c r="CT64" s="799"/>
      <c r="CU64" s="799"/>
      <c r="CV64" s="776">
        <f t="shared" si="2"/>
        <v>34392.923684210524</v>
      </c>
      <c r="CW64" s="776"/>
      <c r="CX64" s="776"/>
      <c r="CY64" s="776"/>
      <c r="CZ64" s="776"/>
      <c r="DA64" s="776"/>
      <c r="DB64" s="776"/>
      <c r="DC64" s="776"/>
      <c r="DD64" s="776"/>
      <c r="DE64" s="777"/>
    </row>
    <row r="65" spans="1:122" s="3" customFormat="1" ht="23.25" customHeight="1" x14ac:dyDescent="0.2">
      <c r="A65" s="800" t="s">
        <v>1981</v>
      </c>
      <c r="B65" s="801"/>
      <c r="C65" s="801"/>
      <c r="D65" s="801"/>
      <c r="E65" s="801"/>
      <c r="F65" s="801"/>
      <c r="G65" s="801"/>
      <c r="H65" s="801"/>
      <c r="I65" s="801"/>
      <c r="J65" s="801"/>
      <c r="K65" s="801"/>
      <c r="L65" s="801"/>
      <c r="M65" s="801"/>
      <c r="N65" s="801"/>
      <c r="O65" s="802"/>
      <c r="P65" s="803" t="s">
        <v>1982</v>
      </c>
      <c r="Q65" s="803"/>
      <c r="R65" s="803"/>
      <c r="S65" s="803"/>
      <c r="T65" s="803"/>
      <c r="U65" s="803"/>
      <c r="V65" s="803"/>
      <c r="W65" s="803"/>
      <c r="X65" s="803"/>
      <c r="Y65" s="803"/>
      <c r="Z65" s="803"/>
      <c r="AA65" s="803"/>
      <c r="AB65" s="803"/>
      <c r="AC65" s="803"/>
      <c r="AD65" s="804"/>
      <c r="AE65" s="804"/>
      <c r="AF65" s="804"/>
      <c r="AG65" s="805">
        <v>1</v>
      </c>
      <c r="AH65" s="805"/>
      <c r="AI65" s="805"/>
      <c r="AJ65" s="805"/>
      <c r="AK65" s="806">
        <v>5482.8</v>
      </c>
      <c r="AL65" s="807"/>
      <c r="AM65" s="807"/>
      <c r="AN65" s="807"/>
      <c r="AO65" s="807"/>
      <c r="AP65" s="808"/>
      <c r="AQ65" s="776">
        <f t="shared" si="0"/>
        <v>65793.600000000006</v>
      </c>
      <c r="AR65" s="776"/>
      <c r="AS65" s="776"/>
      <c r="AT65" s="776"/>
      <c r="AU65" s="776"/>
      <c r="AV65" s="776"/>
      <c r="AW65" s="776"/>
      <c r="AX65" s="776"/>
      <c r="AY65" s="799"/>
      <c r="AZ65" s="799"/>
      <c r="BA65" s="799"/>
      <c r="BB65" s="799"/>
      <c r="BC65" s="799"/>
      <c r="BD65" s="799"/>
      <c r="BE65" s="799"/>
      <c r="BF65" s="799"/>
      <c r="BG65" s="799"/>
      <c r="BH65" s="799"/>
      <c r="BI65" s="799"/>
      <c r="BJ65" s="799"/>
      <c r="BK65" s="799"/>
      <c r="BL65" s="799"/>
      <c r="BM65" s="799"/>
      <c r="BN65" s="799"/>
      <c r="BO65" s="799">
        <f t="shared" si="1"/>
        <v>9017.7631578947367</v>
      </c>
      <c r="BP65" s="799"/>
      <c r="BQ65" s="799"/>
      <c r="BR65" s="799"/>
      <c r="BS65" s="799"/>
      <c r="BT65" s="799"/>
      <c r="BU65" s="799"/>
      <c r="BV65" s="799"/>
      <c r="BW65" s="799"/>
      <c r="BX65" s="799"/>
      <c r="BY65" s="799"/>
      <c r="BZ65" s="799"/>
      <c r="CA65" s="799"/>
      <c r="CB65" s="799"/>
      <c r="CC65" s="799"/>
      <c r="CD65" s="799"/>
      <c r="CE65" s="799"/>
      <c r="CF65" s="799"/>
      <c r="CG65" s="799"/>
      <c r="CH65" s="799"/>
      <c r="CI65" s="799"/>
      <c r="CJ65" s="799"/>
      <c r="CK65" s="799"/>
      <c r="CL65" s="799"/>
      <c r="CM65" s="799"/>
      <c r="CN65" s="799"/>
      <c r="CO65" s="799"/>
      <c r="CP65" s="799"/>
      <c r="CQ65" s="799"/>
      <c r="CR65" s="799"/>
      <c r="CS65" s="799"/>
      <c r="CT65" s="799"/>
      <c r="CU65" s="799"/>
      <c r="CV65" s="776">
        <f t="shared" si="2"/>
        <v>74811.363157894739</v>
      </c>
      <c r="CW65" s="776"/>
      <c r="CX65" s="776"/>
      <c r="CY65" s="776"/>
      <c r="CZ65" s="776"/>
      <c r="DA65" s="776"/>
      <c r="DB65" s="776"/>
      <c r="DC65" s="776"/>
      <c r="DD65" s="776"/>
      <c r="DE65" s="777"/>
      <c r="DR65" s="81">
        <f>SUM(CV66:DE69)</f>
        <v>295191.60131578945</v>
      </c>
    </row>
    <row r="66" spans="1:122" s="3" customFormat="1" ht="23.25" customHeight="1" x14ac:dyDescent="0.2">
      <c r="A66" s="809" t="s">
        <v>1983</v>
      </c>
      <c r="B66" s="810"/>
      <c r="C66" s="810"/>
      <c r="D66" s="810"/>
      <c r="E66" s="810"/>
      <c r="F66" s="810"/>
      <c r="G66" s="810"/>
      <c r="H66" s="810"/>
      <c r="I66" s="810"/>
      <c r="J66" s="810"/>
      <c r="K66" s="810"/>
      <c r="L66" s="810"/>
      <c r="M66" s="810"/>
      <c r="N66" s="810"/>
      <c r="O66" s="810"/>
      <c r="P66" s="803" t="s">
        <v>1984</v>
      </c>
      <c r="Q66" s="803"/>
      <c r="R66" s="803"/>
      <c r="S66" s="803"/>
      <c r="T66" s="803"/>
      <c r="U66" s="803"/>
      <c r="V66" s="803"/>
      <c r="W66" s="803"/>
      <c r="X66" s="803"/>
      <c r="Y66" s="803"/>
      <c r="Z66" s="803"/>
      <c r="AA66" s="803"/>
      <c r="AB66" s="803"/>
      <c r="AC66" s="803"/>
      <c r="AD66" s="804"/>
      <c r="AE66" s="804"/>
      <c r="AF66" s="804"/>
      <c r="AG66" s="805">
        <v>1</v>
      </c>
      <c r="AH66" s="805"/>
      <c r="AI66" s="805"/>
      <c r="AJ66" s="805"/>
      <c r="AK66" s="806">
        <v>9246</v>
      </c>
      <c r="AL66" s="807"/>
      <c r="AM66" s="807"/>
      <c r="AN66" s="807"/>
      <c r="AO66" s="807"/>
      <c r="AP66" s="808"/>
      <c r="AQ66" s="776">
        <f t="shared" si="0"/>
        <v>110952</v>
      </c>
      <c r="AR66" s="776"/>
      <c r="AS66" s="776"/>
      <c r="AT66" s="776"/>
      <c r="AU66" s="776"/>
      <c r="AV66" s="776"/>
      <c r="AW66" s="776"/>
      <c r="AX66" s="776"/>
      <c r="AY66" s="799"/>
      <c r="AZ66" s="799"/>
      <c r="BA66" s="799"/>
      <c r="BB66" s="799"/>
      <c r="BC66" s="799"/>
      <c r="BD66" s="799"/>
      <c r="BE66" s="799"/>
      <c r="BF66" s="799"/>
      <c r="BG66" s="799"/>
      <c r="BH66" s="799"/>
      <c r="BI66" s="799"/>
      <c r="BJ66" s="799"/>
      <c r="BK66" s="799"/>
      <c r="BL66" s="799"/>
      <c r="BM66" s="799"/>
      <c r="BN66" s="799"/>
      <c r="BO66" s="799">
        <f t="shared" si="1"/>
        <v>15207.236842105263</v>
      </c>
      <c r="BP66" s="799"/>
      <c r="BQ66" s="799"/>
      <c r="BR66" s="799"/>
      <c r="BS66" s="799"/>
      <c r="BT66" s="799"/>
      <c r="BU66" s="799"/>
      <c r="BV66" s="799"/>
      <c r="BW66" s="799"/>
      <c r="BX66" s="799"/>
      <c r="BY66" s="799"/>
      <c r="BZ66" s="799"/>
      <c r="CA66" s="799"/>
      <c r="CB66" s="799"/>
      <c r="CC66" s="799"/>
      <c r="CD66" s="799"/>
      <c r="CE66" s="799"/>
      <c r="CF66" s="799"/>
      <c r="CG66" s="799"/>
      <c r="CH66" s="799"/>
      <c r="CI66" s="799"/>
      <c r="CJ66" s="799"/>
      <c r="CK66" s="799"/>
      <c r="CL66" s="799"/>
      <c r="CM66" s="799"/>
      <c r="CN66" s="799"/>
      <c r="CO66" s="799"/>
      <c r="CP66" s="799"/>
      <c r="CQ66" s="799"/>
      <c r="CR66" s="799"/>
      <c r="CS66" s="799"/>
      <c r="CT66" s="799"/>
      <c r="CU66" s="799"/>
      <c r="CV66" s="776">
        <f t="shared" si="2"/>
        <v>126159.23684210527</v>
      </c>
      <c r="CW66" s="776"/>
      <c r="CX66" s="776"/>
      <c r="CY66" s="776"/>
      <c r="CZ66" s="776"/>
      <c r="DA66" s="776"/>
      <c r="DB66" s="776"/>
      <c r="DC66" s="776"/>
      <c r="DD66" s="776"/>
      <c r="DE66" s="777"/>
    </row>
    <row r="67" spans="1:122" s="3" customFormat="1" ht="23.25" customHeight="1" x14ac:dyDescent="0.2">
      <c r="A67" s="809" t="s">
        <v>2031</v>
      </c>
      <c r="B67" s="810"/>
      <c r="C67" s="810"/>
      <c r="D67" s="810"/>
      <c r="E67" s="810"/>
      <c r="F67" s="810"/>
      <c r="G67" s="810"/>
      <c r="H67" s="810"/>
      <c r="I67" s="810"/>
      <c r="J67" s="810"/>
      <c r="K67" s="810"/>
      <c r="L67" s="810"/>
      <c r="M67" s="810"/>
      <c r="N67" s="810"/>
      <c r="O67" s="810"/>
      <c r="P67" s="803" t="s">
        <v>1984</v>
      </c>
      <c r="Q67" s="803"/>
      <c r="R67" s="803"/>
      <c r="S67" s="803"/>
      <c r="T67" s="803"/>
      <c r="U67" s="803"/>
      <c r="V67" s="803"/>
      <c r="W67" s="803"/>
      <c r="X67" s="803"/>
      <c r="Y67" s="803"/>
      <c r="Z67" s="803"/>
      <c r="AA67" s="803"/>
      <c r="AB67" s="803"/>
      <c r="AC67" s="803"/>
      <c r="AD67" s="804"/>
      <c r="AE67" s="804"/>
      <c r="AF67" s="804"/>
      <c r="AG67" s="805">
        <v>1</v>
      </c>
      <c r="AH67" s="805"/>
      <c r="AI67" s="805"/>
      <c r="AJ67" s="805"/>
      <c r="AK67" s="806">
        <v>1898.6</v>
      </c>
      <c r="AL67" s="807"/>
      <c r="AM67" s="807"/>
      <c r="AN67" s="807"/>
      <c r="AO67" s="807"/>
      <c r="AP67" s="808"/>
      <c r="AQ67" s="776">
        <f t="shared" ref="AQ67" si="18">AG67*AK67*12</f>
        <v>22783.199999999997</v>
      </c>
      <c r="AR67" s="776"/>
      <c r="AS67" s="776"/>
      <c r="AT67" s="776"/>
      <c r="AU67" s="776"/>
      <c r="AV67" s="776"/>
      <c r="AW67" s="776"/>
      <c r="AX67" s="776"/>
      <c r="AY67" s="799"/>
      <c r="AZ67" s="799"/>
      <c r="BA67" s="799"/>
      <c r="BB67" s="799"/>
      <c r="BC67" s="799"/>
      <c r="BD67" s="799"/>
      <c r="BE67" s="799"/>
      <c r="BF67" s="799"/>
      <c r="BG67" s="799"/>
      <c r="BH67" s="799"/>
      <c r="BI67" s="799"/>
      <c r="BJ67" s="799"/>
      <c r="BK67" s="799"/>
      <c r="BL67" s="799"/>
      <c r="BM67" s="799"/>
      <c r="BN67" s="799"/>
      <c r="BO67" s="799">
        <f t="shared" ref="BO67" si="19">(((AK67/30.4)*50)*AG67)</f>
        <v>3122.6973684210529</v>
      </c>
      <c r="BP67" s="799"/>
      <c r="BQ67" s="799"/>
      <c r="BR67" s="799"/>
      <c r="BS67" s="799"/>
      <c r="BT67" s="799"/>
      <c r="BU67" s="799"/>
      <c r="BV67" s="799"/>
      <c r="BW67" s="799"/>
      <c r="BX67" s="799"/>
      <c r="BY67" s="799"/>
      <c r="BZ67" s="799"/>
      <c r="CA67" s="799"/>
      <c r="CB67" s="799"/>
      <c r="CC67" s="799"/>
      <c r="CD67" s="799"/>
      <c r="CE67" s="799"/>
      <c r="CF67" s="799"/>
      <c r="CG67" s="799"/>
      <c r="CH67" s="799"/>
      <c r="CI67" s="799"/>
      <c r="CJ67" s="799"/>
      <c r="CK67" s="799"/>
      <c r="CL67" s="799"/>
      <c r="CM67" s="799"/>
      <c r="CN67" s="799"/>
      <c r="CO67" s="799"/>
      <c r="CP67" s="799"/>
      <c r="CQ67" s="799"/>
      <c r="CR67" s="799"/>
      <c r="CS67" s="799"/>
      <c r="CT67" s="799"/>
      <c r="CU67" s="799"/>
      <c r="CV67" s="776">
        <f t="shared" ref="CV67" si="20">SUM(AQ67:CU67)</f>
        <v>25905.89736842105</v>
      </c>
      <c r="CW67" s="776"/>
      <c r="CX67" s="776"/>
      <c r="CY67" s="776"/>
      <c r="CZ67" s="776"/>
      <c r="DA67" s="776"/>
      <c r="DB67" s="776"/>
      <c r="DC67" s="776"/>
      <c r="DD67" s="776"/>
      <c r="DE67" s="777"/>
    </row>
    <row r="68" spans="1:122" s="3" customFormat="1" ht="23.25" customHeight="1" x14ac:dyDescent="0.2">
      <c r="A68" s="809" t="s">
        <v>2032</v>
      </c>
      <c r="B68" s="810"/>
      <c r="C68" s="810"/>
      <c r="D68" s="810"/>
      <c r="E68" s="810"/>
      <c r="F68" s="810"/>
      <c r="G68" s="810"/>
      <c r="H68" s="810"/>
      <c r="I68" s="810"/>
      <c r="J68" s="810"/>
      <c r="K68" s="810"/>
      <c r="L68" s="810"/>
      <c r="M68" s="810"/>
      <c r="N68" s="810"/>
      <c r="O68" s="810"/>
      <c r="P68" s="803" t="s">
        <v>1984</v>
      </c>
      <c r="Q68" s="803"/>
      <c r="R68" s="803"/>
      <c r="S68" s="803"/>
      <c r="T68" s="803"/>
      <c r="U68" s="803"/>
      <c r="V68" s="803"/>
      <c r="W68" s="803"/>
      <c r="X68" s="803"/>
      <c r="Y68" s="803"/>
      <c r="Z68" s="803"/>
      <c r="AA68" s="803"/>
      <c r="AB68" s="803"/>
      <c r="AC68" s="803"/>
      <c r="AD68" s="804"/>
      <c r="AE68" s="804"/>
      <c r="AF68" s="804"/>
      <c r="AG68" s="805">
        <v>1</v>
      </c>
      <c r="AH68" s="805"/>
      <c r="AI68" s="805"/>
      <c r="AJ68" s="805"/>
      <c r="AK68" s="806">
        <v>5241.6000000000004</v>
      </c>
      <c r="AL68" s="807"/>
      <c r="AM68" s="807"/>
      <c r="AN68" s="807"/>
      <c r="AO68" s="807"/>
      <c r="AP68" s="808"/>
      <c r="AQ68" s="776">
        <f t="shared" ref="AQ68" si="21">AG68*AK68*12</f>
        <v>62899.200000000004</v>
      </c>
      <c r="AR68" s="776"/>
      <c r="AS68" s="776"/>
      <c r="AT68" s="776"/>
      <c r="AU68" s="776"/>
      <c r="AV68" s="776"/>
      <c r="AW68" s="776"/>
      <c r="AX68" s="776"/>
      <c r="AY68" s="799"/>
      <c r="AZ68" s="799"/>
      <c r="BA68" s="799"/>
      <c r="BB68" s="799"/>
      <c r="BC68" s="799"/>
      <c r="BD68" s="799"/>
      <c r="BE68" s="799"/>
      <c r="BF68" s="799"/>
      <c r="BG68" s="799"/>
      <c r="BH68" s="799"/>
      <c r="BI68" s="799"/>
      <c r="BJ68" s="799"/>
      <c r="BK68" s="799"/>
      <c r="BL68" s="799"/>
      <c r="BM68" s="799"/>
      <c r="BN68" s="799"/>
      <c r="BO68" s="799">
        <f t="shared" ref="BO68" si="22">(((AK68/30.4)*50)*AG68)</f>
        <v>8621.0526315789484</v>
      </c>
      <c r="BP68" s="799"/>
      <c r="BQ68" s="799"/>
      <c r="BR68" s="799"/>
      <c r="BS68" s="799"/>
      <c r="BT68" s="799"/>
      <c r="BU68" s="799"/>
      <c r="BV68" s="799"/>
      <c r="BW68" s="799"/>
      <c r="BX68" s="799"/>
      <c r="BY68" s="799"/>
      <c r="BZ68" s="799"/>
      <c r="CA68" s="799"/>
      <c r="CB68" s="799"/>
      <c r="CC68" s="799"/>
      <c r="CD68" s="799"/>
      <c r="CE68" s="799"/>
      <c r="CF68" s="799"/>
      <c r="CG68" s="799"/>
      <c r="CH68" s="799"/>
      <c r="CI68" s="799"/>
      <c r="CJ68" s="799"/>
      <c r="CK68" s="799"/>
      <c r="CL68" s="799"/>
      <c r="CM68" s="799"/>
      <c r="CN68" s="799"/>
      <c r="CO68" s="799"/>
      <c r="CP68" s="799"/>
      <c r="CQ68" s="799"/>
      <c r="CR68" s="799"/>
      <c r="CS68" s="799"/>
      <c r="CT68" s="799"/>
      <c r="CU68" s="799"/>
      <c r="CV68" s="776">
        <f t="shared" ref="CV68" si="23">SUM(AQ68:CU68)</f>
        <v>71520.252631578958</v>
      </c>
      <c r="CW68" s="776"/>
      <c r="CX68" s="776"/>
      <c r="CY68" s="776"/>
      <c r="CZ68" s="776"/>
      <c r="DA68" s="776"/>
      <c r="DB68" s="776"/>
      <c r="DC68" s="776"/>
      <c r="DD68" s="776"/>
      <c r="DE68" s="777"/>
    </row>
    <row r="69" spans="1:122" s="3" customFormat="1" ht="23.25" customHeight="1" x14ac:dyDescent="0.2">
      <c r="A69" s="809" t="s">
        <v>1985</v>
      </c>
      <c r="B69" s="810"/>
      <c r="C69" s="810"/>
      <c r="D69" s="810"/>
      <c r="E69" s="810"/>
      <c r="F69" s="810"/>
      <c r="G69" s="810"/>
      <c r="H69" s="810"/>
      <c r="I69" s="810"/>
      <c r="J69" s="810"/>
      <c r="K69" s="810"/>
      <c r="L69" s="810"/>
      <c r="M69" s="810"/>
      <c r="N69" s="810"/>
      <c r="O69" s="810"/>
      <c r="P69" s="803" t="s">
        <v>1984</v>
      </c>
      <c r="Q69" s="803"/>
      <c r="R69" s="803"/>
      <c r="S69" s="803"/>
      <c r="T69" s="803"/>
      <c r="U69" s="803"/>
      <c r="V69" s="803"/>
      <c r="W69" s="803"/>
      <c r="X69" s="803"/>
      <c r="Y69" s="803"/>
      <c r="Z69" s="803"/>
      <c r="AA69" s="803"/>
      <c r="AB69" s="803"/>
      <c r="AC69" s="803"/>
      <c r="AD69" s="804"/>
      <c r="AE69" s="804"/>
      <c r="AF69" s="804"/>
      <c r="AG69" s="805">
        <v>1</v>
      </c>
      <c r="AH69" s="805"/>
      <c r="AI69" s="805"/>
      <c r="AJ69" s="805"/>
      <c r="AK69" s="806">
        <v>5247.9</v>
      </c>
      <c r="AL69" s="807"/>
      <c r="AM69" s="807"/>
      <c r="AN69" s="807"/>
      <c r="AO69" s="807"/>
      <c r="AP69" s="808"/>
      <c r="AQ69" s="776">
        <f t="shared" si="0"/>
        <v>62974.799999999996</v>
      </c>
      <c r="AR69" s="776"/>
      <c r="AS69" s="776"/>
      <c r="AT69" s="776"/>
      <c r="AU69" s="776"/>
      <c r="AV69" s="776"/>
      <c r="AW69" s="776"/>
      <c r="AX69" s="776"/>
      <c r="AY69" s="799"/>
      <c r="AZ69" s="799"/>
      <c r="BA69" s="799"/>
      <c r="BB69" s="799"/>
      <c r="BC69" s="799"/>
      <c r="BD69" s="799"/>
      <c r="BE69" s="799"/>
      <c r="BF69" s="799"/>
      <c r="BG69" s="799"/>
      <c r="BH69" s="799"/>
      <c r="BI69" s="799"/>
      <c r="BJ69" s="799"/>
      <c r="BK69" s="799"/>
      <c r="BL69" s="799"/>
      <c r="BM69" s="799"/>
      <c r="BN69" s="799"/>
      <c r="BO69" s="799">
        <f t="shared" si="1"/>
        <v>8631.4144736842118</v>
      </c>
      <c r="BP69" s="799"/>
      <c r="BQ69" s="799"/>
      <c r="BR69" s="799"/>
      <c r="BS69" s="799"/>
      <c r="BT69" s="799"/>
      <c r="BU69" s="799"/>
      <c r="BV69" s="799"/>
      <c r="BW69" s="799"/>
      <c r="BX69" s="799"/>
      <c r="BY69" s="799"/>
      <c r="BZ69" s="799"/>
      <c r="CA69" s="799"/>
      <c r="CB69" s="799"/>
      <c r="CC69" s="799"/>
      <c r="CD69" s="799"/>
      <c r="CE69" s="799"/>
      <c r="CF69" s="799"/>
      <c r="CG69" s="799"/>
      <c r="CH69" s="799"/>
      <c r="CI69" s="799"/>
      <c r="CJ69" s="799"/>
      <c r="CK69" s="799"/>
      <c r="CL69" s="799"/>
      <c r="CM69" s="799"/>
      <c r="CN69" s="799"/>
      <c r="CO69" s="799"/>
      <c r="CP69" s="799"/>
      <c r="CQ69" s="799"/>
      <c r="CR69" s="799"/>
      <c r="CS69" s="799"/>
      <c r="CT69" s="799"/>
      <c r="CU69" s="799"/>
      <c r="CV69" s="776">
        <f t="shared" si="2"/>
        <v>71606.214473684202</v>
      </c>
      <c r="CW69" s="776"/>
      <c r="CX69" s="776"/>
      <c r="CY69" s="776"/>
      <c r="CZ69" s="776"/>
      <c r="DA69" s="776"/>
      <c r="DB69" s="776"/>
      <c r="DC69" s="776"/>
      <c r="DD69" s="776"/>
      <c r="DE69" s="777"/>
    </row>
    <row r="70" spans="1:122" s="3" customFormat="1" ht="23.25" customHeight="1" x14ac:dyDescent="0.2">
      <c r="A70" s="809" t="s">
        <v>1986</v>
      </c>
      <c r="B70" s="810"/>
      <c r="C70" s="810"/>
      <c r="D70" s="810"/>
      <c r="E70" s="810"/>
      <c r="F70" s="810"/>
      <c r="G70" s="810"/>
      <c r="H70" s="810"/>
      <c r="I70" s="810"/>
      <c r="J70" s="810"/>
      <c r="K70" s="810"/>
      <c r="L70" s="810"/>
      <c r="M70" s="810"/>
      <c r="N70" s="810"/>
      <c r="O70" s="810"/>
      <c r="P70" s="803" t="s">
        <v>1987</v>
      </c>
      <c r="Q70" s="803"/>
      <c r="R70" s="803"/>
      <c r="S70" s="803"/>
      <c r="T70" s="803"/>
      <c r="U70" s="803"/>
      <c r="V70" s="803"/>
      <c r="W70" s="803"/>
      <c r="X70" s="803"/>
      <c r="Y70" s="803"/>
      <c r="Z70" s="803"/>
      <c r="AA70" s="803"/>
      <c r="AB70" s="803"/>
      <c r="AC70" s="803"/>
      <c r="AD70" s="804"/>
      <c r="AE70" s="804"/>
      <c r="AF70" s="804"/>
      <c r="AG70" s="805">
        <v>1</v>
      </c>
      <c r="AH70" s="805"/>
      <c r="AI70" s="805"/>
      <c r="AJ70" s="805"/>
      <c r="AK70" s="806">
        <v>8838</v>
      </c>
      <c r="AL70" s="807"/>
      <c r="AM70" s="807"/>
      <c r="AN70" s="807"/>
      <c r="AO70" s="807"/>
      <c r="AP70" s="808"/>
      <c r="AQ70" s="776">
        <f t="shared" si="0"/>
        <v>106056</v>
      </c>
      <c r="AR70" s="776"/>
      <c r="AS70" s="776"/>
      <c r="AT70" s="776"/>
      <c r="AU70" s="776"/>
      <c r="AV70" s="776"/>
      <c r="AW70" s="776"/>
      <c r="AX70" s="776"/>
      <c r="AY70" s="799"/>
      <c r="AZ70" s="799"/>
      <c r="BA70" s="799"/>
      <c r="BB70" s="799"/>
      <c r="BC70" s="799"/>
      <c r="BD70" s="799"/>
      <c r="BE70" s="799"/>
      <c r="BF70" s="799"/>
      <c r="BG70" s="799"/>
      <c r="BH70" s="799"/>
      <c r="BI70" s="799"/>
      <c r="BJ70" s="799"/>
      <c r="BK70" s="799"/>
      <c r="BL70" s="799"/>
      <c r="BM70" s="799"/>
      <c r="BN70" s="799"/>
      <c r="BO70" s="799">
        <f t="shared" si="1"/>
        <v>14536.184210526319</v>
      </c>
      <c r="BP70" s="799"/>
      <c r="BQ70" s="799"/>
      <c r="BR70" s="799"/>
      <c r="BS70" s="799"/>
      <c r="BT70" s="799"/>
      <c r="BU70" s="799"/>
      <c r="BV70" s="799"/>
      <c r="BW70" s="799"/>
      <c r="BX70" s="799"/>
      <c r="BY70" s="799"/>
      <c r="BZ70" s="799"/>
      <c r="CA70" s="799"/>
      <c r="CB70" s="799"/>
      <c r="CC70" s="799"/>
      <c r="CD70" s="799"/>
      <c r="CE70" s="799"/>
      <c r="CF70" s="799"/>
      <c r="CG70" s="799"/>
      <c r="CH70" s="799"/>
      <c r="CI70" s="799"/>
      <c r="CJ70" s="799"/>
      <c r="CK70" s="799"/>
      <c r="CL70" s="799"/>
      <c r="CM70" s="799"/>
      <c r="CN70" s="799"/>
      <c r="CO70" s="799"/>
      <c r="CP70" s="799"/>
      <c r="CQ70" s="799"/>
      <c r="CR70" s="799"/>
      <c r="CS70" s="799"/>
      <c r="CT70" s="799"/>
      <c r="CU70" s="799"/>
      <c r="CV70" s="776">
        <f t="shared" si="2"/>
        <v>120592.18421052632</v>
      </c>
      <c r="CW70" s="776"/>
      <c r="CX70" s="776"/>
      <c r="CY70" s="776"/>
      <c r="CZ70" s="776"/>
      <c r="DA70" s="776"/>
      <c r="DB70" s="776"/>
      <c r="DC70" s="776"/>
      <c r="DD70" s="776"/>
      <c r="DE70" s="777"/>
    </row>
    <row r="71" spans="1:122" s="3" customFormat="1" ht="23.25" customHeight="1" x14ac:dyDescent="0.2">
      <c r="A71" s="809" t="s">
        <v>1988</v>
      </c>
      <c r="B71" s="810"/>
      <c r="C71" s="810"/>
      <c r="D71" s="810"/>
      <c r="E71" s="810"/>
      <c r="F71" s="810"/>
      <c r="G71" s="810"/>
      <c r="H71" s="810"/>
      <c r="I71" s="810"/>
      <c r="J71" s="810"/>
      <c r="K71" s="810"/>
      <c r="L71" s="810"/>
      <c r="M71" s="810"/>
      <c r="N71" s="810"/>
      <c r="O71" s="810"/>
      <c r="P71" s="803" t="s">
        <v>1987</v>
      </c>
      <c r="Q71" s="803"/>
      <c r="R71" s="803"/>
      <c r="S71" s="803"/>
      <c r="T71" s="803"/>
      <c r="U71" s="803"/>
      <c r="V71" s="803"/>
      <c r="W71" s="803"/>
      <c r="X71" s="803"/>
      <c r="Y71" s="803"/>
      <c r="Z71" s="803"/>
      <c r="AA71" s="803"/>
      <c r="AB71" s="803"/>
      <c r="AC71" s="803"/>
      <c r="AD71" s="804"/>
      <c r="AE71" s="804"/>
      <c r="AF71" s="804"/>
      <c r="AG71" s="805">
        <v>1</v>
      </c>
      <c r="AH71" s="805"/>
      <c r="AI71" s="805"/>
      <c r="AJ71" s="805"/>
      <c r="AK71" s="806">
        <v>2232.9</v>
      </c>
      <c r="AL71" s="807"/>
      <c r="AM71" s="807"/>
      <c r="AN71" s="807"/>
      <c r="AO71" s="807"/>
      <c r="AP71" s="808"/>
      <c r="AQ71" s="776">
        <f t="shared" si="0"/>
        <v>26794.800000000003</v>
      </c>
      <c r="AR71" s="776"/>
      <c r="AS71" s="776"/>
      <c r="AT71" s="776"/>
      <c r="AU71" s="776"/>
      <c r="AV71" s="776"/>
      <c r="AW71" s="776"/>
      <c r="AX71" s="776"/>
      <c r="AY71" s="799"/>
      <c r="AZ71" s="799"/>
      <c r="BA71" s="799"/>
      <c r="BB71" s="799"/>
      <c r="BC71" s="799"/>
      <c r="BD71" s="799"/>
      <c r="BE71" s="799"/>
      <c r="BF71" s="799"/>
      <c r="BG71" s="799"/>
      <c r="BH71" s="799"/>
      <c r="BI71" s="799"/>
      <c r="BJ71" s="799"/>
      <c r="BK71" s="799"/>
      <c r="BL71" s="799"/>
      <c r="BM71" s="799"/>
      <c r="BN71" s="799"/>
      <c r="BO71" s="799">
        <f t="shared" si="1"/>
        <v>3672.5328947368425</v>
      </c>
      <c r="BP71" s="799"/>
      <c r="BQ71" s="799"/>
      <c r="BR71" s="799"/>
      <c r="BS71" s="799"/>
      <c r="BT71" s="799"/>
      <c r="BU71" s="799"/>
      <c r="BV71" s="799"/>
      <c r="BW71" s="799"/>
      <c r="BX71" s="799"/>
      <c r="BY71" s="799"/>
      <c r="BZ71" s="799"/>
      <c r="CA71" s="799"/>
      <c r="CB71" s="799"/>
      <c r="CC71" s="799"/>
      <c r="CD71" s="799"/>
      <c r="CE71" s="799"/>
      <c r="CF71" s="799"/>
      <c r="CG71" s="799"/>
      <c r="CH71" s="799"/>
      <c r="CI71" s="799"/>
      <c r="CJ71" s="799"/>
      <c r="CK71" s="799"/>
      <c r="CL71" s="799"/>
      <c r="CM71" s="799"/>
      <c r="CN71" s="799"/>
      <c r="CO71" s="799"/>
      <c r="CP71" s="799"/>
      <c r="CQ71" s="799"/>
      <c r="CR71" s="799"/>
      <c r="CS71" s="799"/>
      <c r="CT71" s="799"/>
      <c r="CU71" s="799"/>
      <c r="CV71" s="776">
        <f t="shared" si="2"/>
        <v>30467.332894736846</v>
      </c>
      <c r="CW71" s="776"/>
      <c r="CX71" s="776"/>
      <c r="CY71" s="776"/>
      <c r="CZ71" s="776"/>
      <c r="DA71" s="776"/>
      <c r="DB71" s="776"/>
      <c r="DC71" s="776"/>
      <c r="DD71" s="776"/>
      <c r="DE71" s="777"/>
    </row>
    <row r="72" spans="1:122" s="3" customFormat="1" ht="23.25" customHeight="1" x14ac:dyDescent="0.2">
      <c r="A72" s="809" t="s">
        <v>1989</v>
      </c>
      <c r="B72" s="810"/>
      <c r="C72" s="810"/>
      <c r="D72" s="810"/>
      <c r="E72" s="810"/>
      <c r="F72" s="810"/>
      <c r="G72" s="810"/>
      <c r="H72" s="810"/>
      <c r="I72" s="810"/>
      <c r="J72" s="810"/>
      <c r="K72" s="810"/>
      <c r="L72" s="810"/>
      <c r="M72" s="810"/>
      <c r="N72" s="810"/>
      <c r="O72" s="810"/>
      <c r="P72" s="803" t="s">
        <v>1987</v>
      </c>
      <c r="Q72" s="803"/>
      <c r="R72" s="803"/>
      <c r="S72" s="803"/>
      <c r="T72" s="803"/>
      <c r="U72" s="803"/>
      <c r="V72" s="803"/>
      <c r="W72" s="803"/>
      <c r="X72" s="803"/>
      <c r="Y72" s="803"/>
      <c r="Z72" s="803"/>
      <c r="AA72" s="803"/>
      <c r="AB72" s="803"/>
      <c r="AC72" s="803"/>
      <c r="AD72" s="804"/>
      <c r="AE72" s="804"/>
      <c r="AF72" s="804"/>
      <c r="AG72" s="805">
        <v>1</v>
      </c>
      <c r="AH72" s="805"/>
      <c r="AI72" s="805"/>
      <c r="AJ72" s="805"/>
      <c r="AK72" s="806">
        <v>3149.1</v>
      </c>
      <c r="AL72" s="807"/>
      <c r="AM72" s="807"/>
      <c r="AN72" s="807"/>
      <c r="AO72" s="807"/>
      <c r="AP72" s="808"/>
      <c r="AQ72" s="776">
        <f t="shared" si="0"/>
        <v>37789.199999999997</v>
      </c>
      <c r="AR72" s="776"/>
      <c r="AS72" s="776"/>
      <c r="AT72" s="776"/>
      <c r="AU72" s="776"/>
      <c r="AV72" s="776"/>
      <c r="AW72" s="776"/>
      <c r="AX72" s="776"/>
      <c r="AY72" s="799"/>
      <c r="AZ72" s="799"/>
      <c r="BA72" s="799"/>
      <c r="BB72" s="799"/>
      <c r="BC72" s="799"/>
      <c r="BD72" s="799"/>
      <c r="BE72" s="799"/>
      <c r="BF72" s="799"/>
      <c r="BG72" s="799"/>
      <c r="BH72" s="799"/>
      <c r="BI72" s="799"/>
      <c r="BJ72" s="799"/>
      <c r="BK72" s="799"/>
      <c r="BL72" s="799"/>
      <c r="BM72" s="799"/>
      <c r="BN72" s="799"/>
      <c r="BO72" s="799">
        <f t="shared" si="1"/>
        <v>5179.4407894736842</v>
      </c>
      <c r="BP72" s="799"/>
      <c r="BQ72" s="799"/>
      <c r="BR72" s="799"/>
      <c r="BS72" s="799"/>
      <c r="BT72" s="799"/>
      <c r="BU72" s="799"/>
      <c r="BV72" s="799"/>
      <c r="BW72" s="799"/>
      <c r="BX72" s="799"/>
      <c r="BY72" s="799"/>
      <c r="BZ72" s="799"/>
      <c r="CA72" s="799"/>
      <c r="CB72" s="799"/>
      <c r="CC72" s="799"/>
      <c r="CD72" s="799"/>
      <c r="CE72" s="799"/>
      <c r="CF72" s="799"/>
      <c r="CG72" s="799"/>
      <c r="CH72" s="799"/>
      <c r="CI72" s="799"/>
      <c r="CJ72" s="799"/>
      <c r="CK72" s="799"/>
      <c r="CL72" s="799"/>
      <c r="CM72" s="799"/>
      <c r="CN72" s="799"/>
      <c r="CO72" s="799"/>
      <c r="CP72" s="799"/>
      <c r="CQ72" s="799"/>
      <c r="CR72" s="799"/>
      <c r="CS72" s="799"/>
      <c r="CT72" s="799"/>
      <c r="CU72" s="799"/>
      <c r="CV72" s="776">
        <f t="shared" si="2"/>
        <v>42968.640789473684</v>
      </c>
      <c r="CW72" s="776"/>
      <c r="CX72" s="776"/>
      <c r="CY72" s="776"/>
      <c r="CZ72" s="776"/>
      <c r="DA72" s="776"/>
      <c r="DB72" s="776"/>
      <c r="DC72" s="776"/>
      <c r="DD72" s="776"/>
      <c r="DE72" s="777"/>
      <c r="DI72" s="814"/>
      <c r="DJ72" s="815"/>
      <c r="DK72" s="815"/>
      <c r="DL72" s="815"/>
      <c r="DM72" s="815"/>
      <c r="DN72" s="815"/>
      <c r="DO72" s="815"/>
      <c r="DP72" s="815"/>
      <c r="DQ72" s="815"/>
      <c r="DR72" s="81">
        <f>SUM(CV70:DE83)</f>
        <v>754672.92947368417</v>
      </c>
    </row>
    <row r="73" spans="1:122" s="3" customFormat="1" ht="23.25" customHeight="1" x14ac:dyDescent="0.2">
      <c r="A73" s="809" t="s">
        <v>1990</v>
      </c>
      <c r="B73" s="810"/>
      <c r="C73" s="810"/>
      <c r="D73" s="810"/>
      <c r="E73" s="810"/>
      <c r="F73" s="810"/>
      <c r="G73" s="810"/>
      <c r="H73" s="810"/>
      <c r="I73" s="810"/>
      <c r="J73" s="810"/>
      <c r="K73" s="810"/>
      <c r="L73" s="810"/>
      <c r="M73" s="810"/>
      <c r="N73" s="810"/>
      <c r="O73" s="810"/>
      <c r="P73" s="803" t="s">
        <v>1987</v>
      </c>
      <c r="Q73" s="803"/>
      <c r="R73" s="803"/>
      <c r="S73" s="803"/>
      <c r="T73" s="803"/>
      <c r="U73" s="803"/>
      <c r="V73" s="803"/>
      <c r="W73" s="803"/>
      <c r="X73" s="803"/>
      <c r="Y73" s="803"/>
      <c r="Z73" s="803"/>
      <c r="AA73" s="803"/>
      <c r="AB73" s="803"/>
      <c r="AC73" s="803"/>
      <c r="AD73" s="804"/>
      <c r="AE73" s="804"/>
      <c r="AF73" s="804"/>
      <c r="AG73" s="805">
        <v>1</v>
      </c>
      <c r="AH73" s="805"/>
      <c r="AI73" s="805"/>
      <c r="AJ73" s="805"/>
      <c r="AK73" s="806">
        <v>3221.1</v>
      </c>
      <c r="AL73" s="807"/>
      <c r="AM73" s="807"/>
      <c r="AN73" s="807"/>
      <c r="AO73" s="807"/>
      <c r="AP73" s="808"/>
      <c r="AQ73" s="776">
        <f t="shared" si="0"/>
        <v>38653.199999999997</v>
      </c>
      <c r="AR73" s="776"/>
      <c r="AS73" s="776"/>
      <c r="AT73" s="776"/>
      <c r="AU73" s="776"/>
      <c r="AV73" s="776"/>
      <c r="AW73" s="776"/>
      <c r="AX73" s="776"/>
      <c r="AY73" s="799"/>
      <c r="AZ73" s="799"/>
      <c r="BA73" s="799"/>
      <c r="BB73" s="799"/>
      <c r="BC73" s="799"/>
      <c r="BD73" s="799"/>
      <c r="BE73" s="799"/>
      <c r="BF73" s="799"/>
      <c r="BG73" s="799"/>
      <c r="BH73" s="799"/>
      <c r="BI73" s="799"/>
      <c r="BJ73" s="799"/>
      <c r="BK73" s="799"/>
      <c r="BL73" s="799"/>
      <c r="BM73" s="799"/>
      <c r="BN73" s="799"/>
      <c r="BO73" s="799">
        <f t="shared" si="1"/>
        <v>5297.8618421052633</v>
      </c>
      <c r="BP73" s="799"/>
      <c r="BQ73" s="799"/>
      <c r="BR73" s="799"/>
      <c r="BS73" s="799"/>
      <c r="BT73" s="799"/>
      <c r="BU73" s="799"/>
      <c r="BV73" s="799"/>
      <c r="BW73" s="799"/>
      <c r="BX73" s="799"/>
      <c r="BY73" s="799"/>
      <c r="BZ73" s="799"/>
      <c r="CA73" s="799"/>
      <c r="CB73" s="799"/>
      <c r="CC73" s="799"/>
      <c r="CD73" s="799"/>
      <c r="CE73" s="799"/>
      <c r="CF73" s="799"/>
      <c r="CG73" s="799"/>
      <c r="CH73" s="799"/>
      <c r="CI73" s="799"/>
      <c r="CJ73" s="799"/>
      <c r="CK73" s="799"/>
      <c r="CL73" s="799"/>
      <c r="CM73" s="799"/>
      <c r="CN73" s="799"/>
      <c r="CO73" s="799"/>
      <c r="CP73" s="799"/>
      <c r="CQ73" s="799"/>
      <c r="CR73" s="799"/>
      <c r="CS73" s="799"/>
      <c r="CT73" s="799"/>
      <c r="CU73" s="799"/>
      <c r="CV73" s="776">
        <f t="shared" si="2"/>
        <v>43951.061842105264</v>
      </c>
      <c r="CW73" s="776"/>
      <c r="CX73" s="776"/>
      <c r="CY73" s="776"/>
      <c r="CZ73" s="776"/>
      <c r="DA73" s="776"/>
      <c r="DB73" s="776"/>
      <c r="DC73" s="776"/>
      <c r="DD73" s="776"/>
      <c r="DE73" s="777"/>
    </row>
    <row r="74" spans="1:122" s="3" customFormat="1" ht="23.25" customHeight="1" x14ac:dyDescent="0.2">
      <c r="A74" s="809" t="s">
        <v>1991</v>
      </c>
      <c r="B74" s="810"/>
      <c r="C74" s="810"/>
      <c r="D74" s="810"/>
      <c r="E74" s="810"/>
      <c r="F74" s="810"/>
      <c r="G74" s="810"/>
      <c r="H74" s="810"/>
      <c r="I74" s="810"/>
      <c r="J74" s="810"/>
      <c r="K74" s="810"/>
      <c r="L74" s="810"/>
      <c r="M74" s="810"/>
      <c r="N74" s="810"/>
      <c r="O74" s="810"/>
      <c r="P74" s="803" t="s">
        <v>1987</v>
      </c>
      <c r="Q74" s="803"/>
      <c r="R74" s="803"/>
      <c r="S74" s="803"/>
      <c r="T74" s="803"/>
      <c r="U74" s="803"/>
      <c r="V74" s="803"/>
      <c r="W74" s="803"/>
      <c r="X74" s="803"/>
      <c r="Y74" s="803"/>
      <c r="Z74" s="803"/>
      <c r="AA74" s="803"/>
      <c r="AB74" s="803"/>
      <c r="AC74" s="803"/>
      <c r="AD74" s="804"/>
      <c r="AE74" s="804"/>
      <c r="AF74" s="804"/>
      <c r="AG74" s="805">
        <v>1</v>
      </c>
      <c r="AH74" s="805"/>
      <c r="AI74" s="805"/>
      <c r="AJ74" s="805"/>
      <c r="AK74" s="806">
        <v>2879</v>
      </c>
      <c r="AL74" s="807"/>
      <c r="AM74" s="807"/>
      <c r="AN74" s="807"/>
      <c r="AO74" s="807"/>
      <c r="AP74" s="808"/>
      <c r="AQ74" s="776">
        <f t="shared" si="0"/>
        <v>34548</v>
      </c>
      <c r="AR74" s="776"/>
      <c r="AS74" s="776"/>
      <c r="AT74" s="776"/>
      <c r="AU74" s="776"/>
      <c r="AV74" s="776"/>
      <c r="AW74" s="776"/>
      <c r="AX74" s="776"/>
      <c r="AY74" s="799"/>
      <c r="AZ74" s="799"/>
      <c r="BA74" s="799"/>
      <c r="BB74" s="799"/>
      <c r="BC74" s="799"/>
      <c r="BD74" s="799"/>
      <c r="BE74" s="799"/>
      <c r="BF74" s="799"/>
      <c r="BG74" s="799"/>
      <c r="BH74" s="799"/>
      <c r="BI74" s="799"/>
      <c r="BJ74" s="799"/>
      <c r="BK74" s="799"/>
      <c r="BL74" s="799"/>
      <c r="BM74" s="799"/>
      <c r="BN74" s="799"/>
      <c r="BO74" s="799">
        <f t="shared" si="1"/>
        <v>4735.1973684210525</v>
      </c>
      <c r="BP74" s="799"/>
      <c r="BQ74" s="799"/>
      <c r="BR74" s="799"/>
      <c r="BS74" s="799"/>
      <c r="BT74" s="799"/>
      <c r="BU74" s="799"/>
      <c r="BV74" s="799"/>
      <c r="BW74" s="799"/>
      <c r="BX74" s="799"/>
      <c r="BY74" s="799"/>
      <c r="BZ74" s="799"/>
      <c r="CA74" s="799"/>
      <c r="CB74" s="799"/>
      <c r="CC74" s="799"/>
      <c r="CD74" s="799"/>
      <c r="CE74" s="799"/>
      <c r="CF74" s="799"/>
      <c r="CG74" s="799"/>
      <c r="CH74" s="799"/>
      <c r="CI74" s="799"/>
      <c r="CJ74" s="799"/>
      <c r="CK74" s="799"/>
      <c r="CL74" s="799"/>
      <c r="CM74" s="799"/>
      <c r="CN74" s="799"/>
      <c r="CO74" s="799"/>
      <c r="CP74" s="799"/>
      <c r="CQ74" s="799"/>
      <c r="CR74" s="799"/>
      <c r="CS74" s="799"/>
      <c r="CT74" s="799"/>
      <c r="CU74" s="799"/>
      <c r="CV74" s="776">
        <f t="shared" si="2"/>
        <v>39283.197368421053</v>
      </c>
      <c r="CW74" s="776"/>
      <c r="CX74" s="776"/>
      <c r="CY74" s="776"/>
      <c r="CZ74" s="776"/>
      <c r="DA74" s="776"/>
      <c r="DB74" s="776"/>
      <c r="DC74" s="776"/>
      <c r="DD74" s="776"/>
      <c r="DE74" s="777"/>
    </row>
    <row r="75" spans="1:122" s="3" customFormat="1" ht="23.25" customHeight="1" x14ac:dyDescent="0.2">
      <c r="A75" s="809" t="s">
        <v>1992</v>
      </c>
      <c r="B75" s="810"/>
      <c r="C75" s="810"/>
      <c r="D75" s="810"/>
      <c r="E75" s="810"/>
      <c r="F75" s="810"/>
      <c r="G75" s="810"/>
      <c r="H75" s="810"/>
      <c r="I75" s="810"/>
      <c r="J75" s="810"/>
      <c r="K75" s="810"/>
      <c r="L75" s="810"/>
      <c r="M75" s="810"/>
      <c r="N75" s="810"/>
      <c r="O75" s="810"/>
      <c r="P75" s="803" t="s">
        <v>1987</v>
      </c>
      <c r="Q75" s="803"/>
      <c r="R75" s="803"/>
      <c r="S75" s="803"/>
      <c r="T75" s="803"/>
      <c r="U75" s="803"/>
      <c r="V75" s="803"/>
      <c r="W75" s="803"/>
      <c r="X75" s="803"/>
      <c r="Y75" s="803"/>
      <c r="Z75" s="803"/>
      <c r="AA75" s="803"/>
      <c r="AB75" s="803"/>
      <c r="AC75" s="803"/>
      <c r="AD75" s="804"/>
      <c r="AE75" s="804"/>
      <c r="AF75" s="804"/>
      <c r="AG75" s="805">
        <v>1</v>
      </c>
      <c r="AH75" s="805"/>
      <c r="AI75" s="805"/>
      <c r="AJ75" s="805"/>
      <c r="AK75" s="806">
        <v>1287</v>
      </c>
      <c r="AL75" s="807"/>
      <c r="AM75" s="807"/>
      <c r="AN75" s="807"/>
      <c r="AO75" s="807"/>
      <c r="AP75" s="808"/>
      <c r="AQ75" s="776">
        <f t="shared" si="0"/>
        <v>15444</v>
      </c>
      <c r="AR75" s="776"/>
      <c r="AS75" s="776"/>
      <c r="AT75" s="776"/>
      <c r="AU75" s="776"/>
      <c r="AV75" s="776"/>
      <c r="AW75" s="776"/>
      <c r="AX75" s="776"/>
      <c r="AY75" s="799"/>
      <c r="AZ75" s="799"/>
      <c r="BA75" s="799"/>
      <c r="BB75" s="799"/>
      <c r="BC75" s="799"/>
      <c r="BD75" s="799"/>
      <c r="BE75" s="799"/>
      <c r="BF75" s="799"/>
      <c r="BG75" s="799"/>
      <c r="BH75" s="799"/>
      <c r="BI75" s="799"/>
      <c r="BJ75" s="799"/>
      <c r="BK75" s="799"/>
      <c r="BL75" s="799"/>
      <c r="BM75" s="799"/>
      <c r="BN75" s="799"/>
      <c r="BO75" s="799">
        <f t="shared" si="1"/>
        <v>2116.7763157894738</v>
      </c>
      <c r="BP75" s="799"/>
      <c r="BQ75" s="799"/>
      <c r="BR75" s="799"/>
      <c r="BS75" s="799"/>
      <c r="BT75" s="799"/>
      <c r="BU75" s="799"/>
      <c r="BV75" s="799"/>
      <c r="BW75" s="799"/>
      <c r="BX75" s="799"/>
      <c r="BY75" s="799"/>
      <c r="BZ75" s="799"/>
      <c r="CA75" s="799"/>
      <c r="CB75" s="799"/>
      <c r="CC75" s="799"/>
      <c r="CD75" s="799"/>
      <c r="CE75" s="799"/>
      <c r="CF75" s="799"/>
      <c r="CG75" s="799"/>
      <c r="CH75" s="799"/>
      <c r="CI75" s="799"/>
      <c r="CJ75" s="799"/>
      <c r="CK75" s="799"/>
      <c r="CL75" s="799"/>
      <c r="CM75" s="799"/>
      <c r="CN75" s="799"/>
      <c r="CO75" s="799"/>
      <c r="CP75" s="799"/>
      <c r="CQ75" s="799"/>
      <c r="CR75" s="799"/>
      <c r="CS75" s="799"/>
      <c r="CT75" s="799"/>
      <c r="CU75" s="799"/>
      <c r="CV75" s="776">
        <f t="shared" si="2"/>
        <v>17560.776315789473</v>
      </c>
      <c r="CW75" s="776"/>
      <c r="CX75" s="776"/>
      <c r="CY75" s="776"/>
      <c r="CZ75" s="776"/>
      <c r="DA75" s="776"/>
      <c r="DB75" s="776"/>
      <c r="DC75" s="776"/>
      <c r="DD75" s="776"/>
      <c r="DE75" s="777"/>
    </row>
    <row r="76" spans="1:122" s="3" customFormat="1" ht="23.25" customHeight="1" x14ac:dyDescent="0.2">
      <c r="A76" s="809" t="s">
        <v>1993</v>
      </c>
      <c r="B76" s="810"/>
      <c r="C76" s="810"/>
      <c r="D76" s="810"/>
      <c r="E76" s="810"/>
      <c r="F76" s="810"/>
      <c r="G76" s="810"/>
      <c r="H76" s="810"/>
      <c r="I76" s="810"/>
      <c r="J76" s="810"/>
      <c r="K76" s="810"/>
      <c r="L76" s="810"/>
      <c r="M76" s="810"/>
      <c r="N76" s="810"/>
      <c r="O76" s="810"/>
      <c r="P76" s="803" t="s">
        <v>1987</v>
      </c>
      <c r="Q76" s="803"/>
      <c r="R76" s="803"/>
      <c r="S76" s="803"/>
      <c r="T76" s="803"/>
      <c r="U76" s="803"/>
      <c r="V76" s="803"/>
      <c r="W76" s="803"/>
      <c r="X76" s="803"/>
      <c r="Y76" s="803"/>
      <c r="Z76" s="803"/>
      <c r="AA76" s="803"/>
      <c r="AB76" s="803"/>
      <c r="AC76" s="803"/>
      <c r="AD76" s="804"/>
      <c r="AE76" s="804"/>
      <c r="AF76" s="804"/>
      <c r="AG76" s="805">
        <v>1</v>
      </c>
      <c r="AH76" s="805"/>
      <c r="AI76" s="805"/>
      <c r="AJ76" s="805"/>
      <c r="AK76" s="806">
        <v>5038.8</v>
      </c>
      <c r="AL76" s="807"/>
      <c r="AM76" s="807"/>
      <c r="AN76" s="807"/>
      <c r="AO76" s="807"/>
      <c r="AP76" s="808"/>
      <c r="AQ76" s="776">
        <f t="shared" ref="AQ76:AQ104" si="24">AG76*AK76*12</f>
        <v>60465.600000000006</v>
      </c>
      <c r="AR76" s="776"/>
      <c r="AS76" s="776"/>
      <c r="AT76" s="776"/>
      <c r="AU76" s="776"/>
      <c r="AV76" s="776"/>
      <c r="AW76" s="776"/>
      <c r="AX76" s="776"/>
      <c r="AY76" s="799"/>
      <c r="AZ76" s="799"/>
      <c r="BA76" s="799"/>
      <c r="BB76" s="799"/>
      <c r="BC76" s="799"/>
      <c r="BD76" s="799"/>
      <c r="BE76" s="799"/>
      <c r="BF76" s="799"/>
      <c r="BG76" s="799"/>
      <c r="BH76" s="799"/>
      <c r="BI76" s="799"/>
      <c r="BJ76" s="799"/>
      <c r="BK76" s="799"/>
      <c r="BL76" s="799"/>
      <c r="BM76" s="799"/>
      <c r="BN76" s="799"/>
      <c r="BO76" s="799">
        <f t="shared" si="1"/>
        <v>8287.5</v>
      </c>
      <c r="BP76" s="799"/>
      <c r="BQ76" s="799"/>
      <c r="BR76" s="799"/>
      <c r="BS76" s="799"/>
      <c r="BT76" s="799"/>
      <c r="BU76" s="799"/>
      <c r="BV76" s="799"/>
      <c r="BW76" s="799"/>
      <c r="BX76" s="799"/>
      <c r="BY76" s="799"/>
      <c r="BZ76" s="799"/>
      <c r="CA76" s="799"/>
      <c r="CB76" s="799"/>
      <c r="CC76" s="799"/>
      <c r="CD76" s="799"/>
      <c r="CE76" s="799"/>
      <c r="CF76" s="799"/>
      <c r="CG76" s="799"/>
      <c r="CH76" s="799"/>
      <c r="CI76" s="799"/>
      <c r="CJ76" s="799"/>
      <c r="CK76" s="799"/>
      <c r="CL76" s="799"/>
      <c r="CM76" s="799"/>
      <c r="CN76" s="799"/>
      <c r="CO76" s="799"/>
      <c r="CP76" s="799"/>
      <c r="CQ76" s="799"/>
      <c r="CR76" s="799"/>
      <c r="CS76" s="799"/>
      <c r="CT76" s="799"/>
      <c r="CU76" s="799"/>
      <c r="CV76" s="776">
        <f t="shared" si="2"/>
        <v>68753.100000000006</v>
      </c>
      <c r="CW76" s="776"/>
      <c r="CX76" s="776"/>
      <c r="CY76" s="776"/>
      <c r="CZ76" s="776"/>
      <c r="DA76" s="776"/>
      <c r="DB76" s="776"/>
      <c r="DC76" s="776"/>
      <c r="DD76" s="776"/>
      <c r="DE76" s="777"/>
    </row>
    <row r="77" spans="1:122" s="3" customFormat="1" ht="23.25" customHeight="1" x14ac:dyDescent="0.2">
      <c r="A77" s="809" t="s">
        <v>1994</v>
      </c>
      <c r="B77" s="810"/>
      <c r="C77" s="810"/>
      <c r="D77" s="810"/>
      <c r="E77" s="810"/>
      <c r="F77" s="810"/>
      <c r="G77" s="810"/>
      <c r="H77" s="810"/>
      <c r="I77" s="810"/>
      <c r="J77" s="810"/>
      <c r="K77" s="810"/>
      <c r="L77" s="810"/>
      <c r="M77" s="810"/>
      <c r="N77" s="810"/>
      <c r="O77" s="810"/>
      <c r="P77" s="803" t="s">
        <v>1987</v>
      </c>
      <c r="Q77" s="803"/>
      <c r="R77" s="803"/>
      <c r="S77" s="803"/>
      <c r="T77" s="803"/>
      <c r="U77" s="803"/>
      <c r="V77" s="803"/>
      <c r="W77" s="803"/>
      <c r="X77" s="803"/>
      <c r="Y77" s="803"/>
      <c r="Z77" s="803"/>
      <c r="AA77" s="803"/>
      <c r="AB77" s="803"/>
      <c r="AC77" s="803"/>
      <c r="AD77" s="804"/>
      <c r="AE77" s="804"/>
      <c r="AF77" s="804"/>
      <c r="AG77" s="805">
        <v>1</v>
      </c>
      <c r="AH77" s="805"/>
      <c r="AI77" s="805"/>
      <c r="AJ77" s="805"/>
      <c r="AK77" s="806">
        <v>5612.42</v>
      </c>
      <c r="AL77" s="807"/>
      <c r="AM77" s="807"/>
      <c r="AN77" s="807"/>
      <c r="AO77" s="807"/>
      <c r="AP77" s="808"/>
      <c r="AQ77" s="776">
        <f t="shared" si="24"/>
        <v>67349.040000000008</v>
      </c>
      <c r="AR77" s="776"/>
      <c r="AS77" s="776"/>
      <c r="AT77" s="776"/>
      <c r="AU77" s="776"/>
      <c r="AV77" s="776"/>
      <c r="AW77" s="776"/>
      <c r="AX77" s="776"/>
      <c r="AY77" s="799"/>
      <c r="AZ77" s="799"/>
      <c r="BA77" s="799"/>
      <c r="BB77" s="799"/>
      <c r="BC77" s="799"/>
      <c r="BD77" s="799"/>
      <c r="BE77" s="799"/>
      <c r="BF77" s="799"/>
      <c r="BG77" s="799"/>
      <c r="BH77" s="799"/>
      <c r="BI77" s="799"/>
      <c r="BJ77" s="799"/>
      <c r="BK77" s="799"/>
      <c r="BL77" s="799"/>
      <c r="BM77" s="799"/>
      <c r="BN77" s="799"/>
      <c r="BO77" s="799">
        <f t="shared" si="1"/>
        <v>9230.9539473684217</v>
      </c>
      <c r="BP77" s="799"/>
      <c r="BQ77" s="799"/>
      <c r="BR77" s="799"/>
      <c r="BS77" s="799"/>
      <c r="BT77" s="799"/>
      <c r="BU77" s="799"/>
      <c r="BV77" s="799"/>
      <c r="BW77" s="799"/>
      <c r="BX77" s="799"/>
      <c r="BY77" s="799"/>
      <c r="BZ77" s="799"/>
      <c r="CA77" s="799"/>
      <c r="CB77" s="799"/>
      <c r="CC77" s="799"/>
      <c r="CD77" s="799"/>
      <c r="CE77" s="799"/>
      <c r="CF77" s="799"/>
      <c r="CG77" s="799"/>
      <c r="CH77" s="799"/>
      <c r="CI77" s="799"/>
      <c r="CJ77" s="799"/>
      <c r="CK77" s="799"/>
      <c r="CL77" s="799"/>
      <c r="CM77" s="799"/>
      <c r="CN77" s="799"/>
      <c r="CO77" s="799"/>
      <c r="CP77" s="799"/>
      <c r="CQ77" s="799"/>
      <c r="CR77" s="799"/>
      <c r="CS77" s="799"/>
      <c r="CT77" s="799"/>
      <c r="CU77" s="799"/>
      <c r="CV77" s="776">
        <f t="shared" si="2"/>
        <v>76579.993947368435</v>
      </c>
      <c r="CW77" s="776"/>
      <c r="CX77" s="776"/>
      <c r="CY77" s="776"/>
      <c r="CZ77" s="776"/>
      <c r="DA77" s="776"/>
      <c r="DB77" s="776"/>
      <c r="DC77" s="776"/>
      <c r="DD77" s="776"/>
      <c r="DE77" s="777"/>
    </row>
    <row r="78" spans="1:122" s="3" customFormat="1" ht="23.25" customHeight="1" x14ac:dyDescent="0.2">
      <c r="A78" s="809" t="s">
        <v>1994</v>
      </c>
      <c r="B78" s="810"/>
      <c r="C78" s="810"/>
      <c r="D78" s="810"/>
      <c r="E78" s="810"/>
      <c r="F78" s="810"/>
      <c r="G78" s="810"/>
      <c r="H78" s="810"/>
      <c r="I78" s="810"/>
      <c r="J78" s="810"/>
      <c r="K78" s="810"/>
      <c r="L78" s="810"/>
      <c r="M78" s="810"/>
      <c r="N78" s="810"/>
      <c r="O78" s="810"/>
      <c r="P78" s="803" t="s">
        <v>1987</v>
      </c>
      <c r="Q78" s="803"/>
      <c r="R78" s="803"/>
      <c r="S78" s="803"/>
      <c r="T78" s="803"/>
      <c r="U78" s="803"/>
      <c r="V78" s="803"/>
      <c r="W78" s="803"/>
      <c r="X78" s="803"/>
      <c r="Y78" s="803"/>
      <c r="Z78" s="803"/>
      <c r="AA78" s="803"/>
      <c r="AB78" s="803"/>
      <c r="AC78" s="803"/>
      <c r="AD78" s="804"/>
      <c r="AE78" s="804"/>
      <c r="AF78" s="804"/>
      <c r="AG78" s="805">
        <v>1</v>
      </c>
      <c r="AH78" s="805"/>
      <c r="AI78" s="805"/>
      <c r="AJ78" s="805"/>
      <c r="AK78" s="806">
        <v>5829</v>
      </c>
      <c r="AL78" s="807"/>
      <c r="AM78" s="807"/>
      <c r="AN78" s="807"/>
      <c r="AO78" s="807"/>
      <c r="AP78" s="808"/>
      <c r="AQ78" s="776">
        <f t="shared" si="24"/>
        <v>69948</v>
      </c>
      <c r="AR78" s="776"/>
      <c r="AS78" s="776"/>
      <c r="AT78" s="776"/>
      <c r="AU78" s="776"/>
      <c r="AV78" s="776"/>
      <c r="AW78" s="776"/>
      <c r="AX78" s="776"/>
      <c r="AY78" s="799"/>
      <c r="AZ78" s="799"/>
      <c r="BA78" s="799"/>
      <c r="BB78" s="799"/>
      <c r="BC78" s="799"/>
      <c r="BD78" s="799"/>
      <c r="BE78" s="799"/>
      <c r="BF78" s="799"/>
      <c r="BG78" s="799"/>
      <c r="BH78" s="799"/>
      <c r="BI78" s="799"/>
      <c r="BJ78" s="799"/>
      <c r="BK78" s="799"/>
      <c r="BL78" s="799"/>
      <c r="BM78" s="799"/>
      <c r="BN78" s="799"/>
      <c r="BO78" s="799">
        <f t="shared" si="1"/>
        <v>9587.1710526315801</v>
      </c>
      <c r="BP78" s="799"/>
      <c r="BQ78" s="799"/>
      <c r="BR78" s="799"/>
      <c r="BS78" s="799"/>
      <c r="BT78" s="799"/>
      <c r="BU78" s="799"/>
      <c r="BV78" s="799"/>
      <c r="BW78" s="799"/>
      <c r="BX78" s="799"/>
      <c r="BY78" s="799"/>
      <c r="BZ78" s="799"/>
      <c r="CA78" s="799"/>
      <c r="CB78" s="799"/>
      <c r="CC78" s="799"/>
      <c r="CD78" s="799"/>
      <c r="CE78" s="799"/>
      <c r="CF78" s="799"/>
      <c r="CG78" s="799"/>
      <c r="CH78" s="799"/>
      <c r="CI78" s="799"/>
      <c r="CJ78" s="799"/>
      <c r="CK78" s="799"/>
      <c r="CL78" s="799"/>
      <c r="CM78" s="799"/>
      <c r="CN78" s="799"/>
      <c r="CO78" s="799"/>
      <c r="CP78" s="799"/>
      <c r="CQ78" s="799"/>
      <c r="CR78" s="799"/>
      <c r="CS78" s="799"/>
      <c r="CT78" s="799"/>
      <c r="CU78" s="799"/>
      <c r="CV78" s="776">
        <f t="shared" si="2"/>
        <v>79535.171052631573</v>
      </c>
      <c r="CW78" s="776"/>
      <c r="CX78" s="776"/>
      <c r="CY78" s="776"/>
      <c r="CZ78" s="776"/>
      <c r="DA78" s="776"/>
      <c r="DB78" s="776"/>
      <c r="DC78" s="776"/>
      <c r="DD78" s="776"/>
      <c r="DE78" s="777"/>
    </row>
    <row r="79" spans="1:122" s="3" customFormat="1" ht="23.25" customHeight="1" x14ac:dyDescent="0.2">
      <c r="A79" s="800" t="s">
        <v>1995</v>
      </c>
      <c r="B79" s="801"/>
      <c r="C79" s="801"/>
      <c r="D79" s="801"/>
      <c r="E79" s="801"/>
      <c r="F79" s="801"/>
      <c r="G79" s="801"/>
      <c r="H79" s="801"/>
      <c r="I79" s="801"/>
      <c r="J79" s="801"/>
      <c r="K79" s="801"/>
      <c r="L79" s="801"/>
      <c r="M79" s="801"/>
      <c r="N79" s="801"/>
      <c r="O79" s="802"/>
      <c r="P79" s="803" t="s">
        <v>1987</v>
      </c>
      <c r="Q79" s="803"/>
      <c r="R79" s="803"/>
      <c r="S79" s="803"/>
      <c r="T79" s="803"/>
      <c r="U79" s="803"/>
      <c r="V79" s="803"/>
      <c r="W79" s="803"/>
      <c r="X79" s="803"/>
      <c r="Y79" s="803"/>
      <c r="Z79" s="803"/>
      <c r="AA79" s="803"/>
      <c r="AB79" s="803"/>
      <c r="AC79" s="803"/>
      <c r="AD79" s="804"/>
      <c r="AE79" s="804"/>
      <c r="AF79" s="804"/>
      <c r="AG79" s="805">
        <v>1</v>
      </c>
      <c r="AH79" s="805"/>
      <c r="AI79" s="805"/>
      <c r="AJ79" s="805"/>
      <c r="AK79" s="806">
        <v>3926.7</v>
      </c>
      <c r="AL79" s="807"/>
      <c r="AM79" s="807"/>
      <c r="AN79" s="807"/>
      <c r="AO79" s="807"/>
      <c r="AP79" s="808"/>
      <c r="AQ79" s="776">
        <f t="shared" si="24"/>
        <v>47120.399999999994</v>
      </c>
      <c r="AR79" s="776"/>
      <c r="AS79" s="776"/>
      <c r="AT79" s="776"/>
      <c r="AU79" s="776"/>
      <c r="AV79" s="776"/>
      <c r="AW79" s="776"/>
      <c r="AX79" s="776"/>
      <c r="AY79" s="799"/>
      <c r="AZ79" s="799"/>
      <c r="BA79" s="799"/>
      <c r="BB79" s="799"/>
      <c r="BC79" s="799"/>
      <c r="BD79" s="799"/>
      <c r="BE79" s="799"/>
      <c r="BF79" s="799"/>
      <c r="BG79" s="799"/>
      <c r="BH79" s="799"/>
      <c r="BI79" s="799"/>
      <c r="BJ79" s="799"/>
      <c r="BK79" s="799"/>
      <c r="BL79" s="799"/>
      <c r="BM79" s="799"/>
      <c r="BN79" s="799"/>
      <c r="BO79" s="799">
        <f t="shared" ref="BO79:BO104" si="25">(((AK79/30.4)*50)*AG79)</f>
        <v>6458.3881578947367</v>
      </c>
      <c r="BP79" s="799"/>
      <c r="BQ79" s="799"/>
      <c r="BR79" s="799"/>
      <c r="BS79" s="799"/>
      <c r="BT79" s="799"/>
      <c r="BU79" s="799"/>
      <c r="BV79" s="799"/>
      <c r="BW79" s="799"/>
      <c r="BX79" s="799"/>
      <c r="BY79" s="799"/>
      <c r="BZ79" s="799"/>
      <c r="CA79" s="799"/>
      <c r="CB79" s="799"/>
      <c r="CC79" s="799"/>
      <c r="CD79" s="799"/>
      <c r="CE79" s="799"/>
      <c r="CF79" s="799"/>
      <c r="CG79" s="799"/>
      <c r="CH79" s="799"/>
      <c r="CI79" s="799"/>
      <c r="CJ79" s="799"/>
      <c r="CK79" s="799"/>
      <c r="CL79" s="799"/>
      <c r="CM79" s="799"/>
      <c r="CN79" s="799"/>
      <c r="CO79" s="799"/>
      <c r="CP79" s="799"/>
      <c r="CQ79" s="799"/>
      <c r="CR79" s="799"/>
      <c r="CS79" s="799"/>
      <c r="CT79" s="799"/>
      <c r="CU79" s="799"/>
      <c r="CV79" s="776">
        <f t="shared" si="2"/>
        <v>53578.788157894727</v>
      </c>
      <c r="CW79" s="776"/>
      <c r="CX79" s="776"/>
      <c r="CY79" s="776"/>
      <c r="CZ79" s="776"/>
      <c r="DA79" s="776"/>
      <c r="DB79" s="776"/>
      <c r="DC79" s="776"/>
      <c r="DD79" s="776"/>
      <c r="DE79" s="777"/>
    </row>
    <row r="80" spans="1:122" s="3" customFormat="1" ht="23.25" customHeight="1" x14ac:dyDescent="0.2">
      <c r="A80" s="809" t="s">
        <v>1996</v>
      </c>
      <c r="B80" s="810"/>
      <c r="C80" s="810"/>
      <c r="D80" s="810"/>
      <c r="E80" s="810"/>
      <c r="F80" s="810"/>
      <c r="G80" s="810"/>
      <c r="H80" s="810"/>
      <c r="I80" s="810"/>
      <c r="J80" s="810"/>
      <c r="K80" s="810"/>
      <c r="L80" s="810"/>
      <c r="M80" s="810"/>
      <c r="N80" s="810"/>
      <c r="O80" s="810"/>
      <c r="P80" s="803" t="s">
        <v>1987</v>
      </c>
      <c r="Q80" s="803"/>
      <c r="R80" s="803"/>
      <c r="S80" s="803"/>
      <c r="T80" s="803"/>
      <c r="U80" s="803"/>
      <c r="V80" s="803"/>
      <c r="W80" s="803"/>
      <c r="X80" s="803"/>
      <c r="Y80" s="803"/>
      <c r="Z80" s="803"/>
      <c r="AA80" s="803"/>
      <c r="AB80" s="803"/>
      <c r="AC80" s="803"/>
      <c r="AD80" s="804"/>
      <c r="AE80" s="804"/>
      <c r="AF80" s="804"/>
      <c r="AG80" s="805">
        <v>1</v>
      </c>
      <c r="AH80" s="805"/>
      <c r="AI80" s="805"/>
      <c r="AJ80" s="805"/>
      <c r="AK80" s="806">
        <v>1932.9</v>
      </c>
      <c r="AL80" s="807"/>
      <c r="AM80" s="807"/>
      <c r="AN80" s="807"/>
      <c r="AO80" s="807"/>
      <c r="AP80" s="808"/>
      <c r="AQ80" s="776">
        <f t="shared" si="24"/>
        <v>23194.800000000003</v>
      </c>
      <c r="AR80" s="776"/>
      <c r="AS80" s="776"/>
      <c r="AT80" s="776"/>
      <c r="AU80" s="776"/>
      <c r="AV80" s="776"/>
      <c r="AW80" s="776"/>
      <c r="AX80" s="776"/>
      <c r="AY80" s="799"/>
      <c r="AZ80" s="799"/>
      <c r="BA80" s="799"/>
      <c r="BB80" s="799"/>
      <c r="BC80" s="799"/>
      <c r="BD80" s="799"/>
      <c r="BE80" s="799"/>
      <c r="BF80" s="799"/>
      <c r="BG80" s="799"/>
      <c r="BH80" s="799"/>
      <c r="BI80" s="799"/>
      <c r="BJ80" s="799"/>
      <c r="BK80" s="799"/>
      <c r="BL80" s="799"/>
      <c r="BM80" s="799"/>
      <c r="BN80" s="799"/>
      <c r="BO80" s="799">
        <f t="shared" si="25"/>
        <v>3179.1118421052633</v>
      </c>
      <c r="BP80" s="799"/>
      <c r="BQ80" s="799"/>
      <c r="BR80" s="799"/>
      <c r="BS80" s="799"/>
      <c r="BT80" s="799"/>
      <c r="BU80" s="799"/>
      <c r="BV80" s="799"/>
      <c r="BW80" s="799"/>
      <c r="BX80" s="799"/>
      <c r="BY80" s="799"/>
      <c r="BZ80" s="799"/>
      <c r="CA80" s="799"/>
      <c r="CB80" s="799"/>
      <c r="CC80" s="799"/>
      <c r="CD80" s="799"/>
      <c r="CE80" s="799"/>
      <c r="CF80" s="799"/>
      <c r="CG80" s="799"/>
      <c r="CH80" s="799"/>
      <c r="CI80" s="799"/>
      <c r="CJ80" s="799"/>
      <c r="CK80" s="799"/>
      <c r="CL80" s="799"/>
      <c r="CM80" s="799"/>
      <c r="CN80" s="799"/>
      <c r="CO80" s="799"/>
      <c r="CP80" s="799"/>
      <c r="CQ80" s="799"/>
      <c r="CR80" s="799"/>
      <c r="CS80" s="799"/>
      <c r="CT80" s="799"/>
      <c r="CU80" s="799"/>
      <c r="CV80" s="776">
        <f t="shared" si="2"/>
        <v>26373.911842105266</v>
      </c>
      <c r="CW80" s="776"/>
      <c r="CX80" s="776"/>
      <c r="CY80" s="776"/>
      <c r="CZ80" s="776"/>
      <c r="DA80" s="776"/>
      <c r="DB80" s="776"/>
      <c r="DC80" s="776"/>
      <c r="DD80" s="776"/>
      <c r="DE80" s="777"/>
    </row>
    <row r="81" spans="1:122" s="3" customFormat="1" ht="23.25" customHeight="1" x14ac:dyDescent="0.2">
      <c r="A81" s="809" t="s">
        <v>1997</v>
      </c>
      <c r="B81" s="810"/>
      <c r="C81" s="810"/>
      <c r="D81" s="810"/>
      <c r="E81" s="810"/>
      <c r="F81" s="810"/>
      <c r="G81" s="810"/>
      <c r="H81" s="810"/>
      <c r="I81" s="810"/>
      <c r="J81" s="810"/>
      <c r="K81" s="810"/>
      <c r="L81" s="810"/>
      <c r="M81" s="810"/>
      <c r="N81" s="810"/>
      <c r="O81" s="810"/>
      <c r="P81" s="803" t="s">
        <v>1987</v>
      </c>
      <c r="Q81" s="803"/>
      <c r="R81" s="803"/>
      <c r="S81" s="803"/>
      <c r="T81" s="803"/>
      <c r="U81" s="803"/>
      <c r="V81" s="803"/>
      <c r="W81" s="803"/>
      <c r="X81" s="803"/>
      <c r="Y81" s="803"/>
      <c r="Z81" s="803"/>
      <c r="AA81" s="803"/>
      <c r="AB81" s="803"/>
      <c r="AC81" s="803"/>
      <c r="AD81" s="804"/>
      <c r="AE81" s="804"/>
      <c r="AF81" s="804"/>
      <c r="AG81" s="805">
        <v>1</v>
      </c>
      <c r="AH81" s="805"/>
      <c r="AI81" s="805"/>
      <c r="AJ81" s="805"/>
      <c r="AK81" s="806">
        <v>2879</v>
      </c>
      <c r="AL81" s="807"/>
      <c r="AM81" s="807"/>
      <c r="AN81" s="807"/>
      <c r="AO81" s="807"/>
      <c r="AP81" s="808"/>
      <c r="AQ81" s="776">
        <f t="shared" si="24"/>
        <v>34548</v>
      </c>
      <c r="AR81" s="776"/>
      <c r="AS81" s="776"/>
      <c r="AT81" s="776"/>
      <c r="AU81" s="776"/>
      <c r="AV81" s="776"/>
      <c r="AW81" s="776"/>
      <c r="AX81" s="776"/>
      <c r="AY81" s="799"/>
      <c r="AZ81" s="799"/>
      <c r="BA81" s="799"/>
      <c r="BB81" s="799"/>
      <c r="BC81" s="799"/>
      <c r="BD81" s="799"/>
      <c r="BE81" s="799"/>
      <c r="BF81" s="799"/>
      <c r="BG81" s="799"/>
      <c r="BH81" s="799"/>
      <c r="BI81" s="799"/>
      <c r="BJ81" s="799"/>
      <c r="BK81" s="799"/>
      <c r="BL81" s="799"/>
      <c r="BM81" s="799"/>
      <c r="BN81" s="799"/>
      <c r="BO81" s="799">
        <f t="shared" si="25"/>
        <v>4735.1973684210525</v>
      </c>
      <c r="BP81" s="799"/>
      <c r="BQ81" s="799"/>
      <c r="BR81" s="799"/>
      <c r="BS81" s="799"/>
      <c r="BT81" s="799"/>
      <c r="BU81" s="799"/>
      <c r="BV81" s="799"/>
      <c r="BW81" s="799"/>
      <c r="BX81" s="799"/>
      <c r="BY81" s="799"/>
      <c r="BZ81" s="799"/>
      <c r="CA81" s="799"/>
      <c r="CB81" s="799"/>
      <c r="CC81" s="799"/>
      <c r="CD81" s="799"/>
      <c r="CE81" s="799"/>
      <c r="CF81" s="799"/>
      <c r="CG81" s="799"/>
      <c r="CH81" s="799"/>
      <c r="CI81" s="799"/>
      <c r="CJ81" s="799"/>
      <c r="CK81" s="799"/>
      <c r="CL81" s="799"/>
      <c r="CM81" s="799"/>
      <c r="CN81" s="799"/>
      <c r="CO81" s="799"/>
      <c r="CP81" s="799"/>
      <c r="CQ81" s="799"/>
      <c r="CR81" s="799"/>
      <c r="CS81" s="799"/>
      <c r="CT81" s="799"/>
      <c r="CU81" s="799"/>
      <c r="CV81" s="776">
        <f t="shared" si="2"/>
        <v>39283.197368421053</v>
      </c>
      <c r="CW81" s="776"/>
      <c r="CX81" s="776"/>
      <c r="CY81" s="776"/>
      <c r="CZ81" s="776"/>
      <c r="DA81" s="776"/>
      <c r="DB81" s="776"/>
      <c r="DC81" s="776"/>
      <c r="DD81" s="776"/>
      <c r="DE81" s="777"/>
    </row>
    <row r="82" spans="1:122" s="3" customFormat="1" ht="23.25" customHeight="1" x14ac:dyDescent="0.2">
      <c r="A82" s="809" t="s">
        <v>1998</v>
      </c>
      <c r="B82" s="810"/>
      <c r="C82" s="810"/>
      <c r="D82" s="810"/>
      <c r="E82" s="810"/>
      <c r="F82" s="810"/>
      <c r="G82" s="810"/>
      <c r="H82" s="810"/>
      <c r="I82" s="810"/>
      <c r="J82" s="810"/>
      <c r="K82" s="810"/>
      <c r="L82" s="810"/>
      <c r="M82" s="810"/>
      <c r="N82" s="810"/>
      <c r="O82" s="810"/>
      <c r="P82" s="803" t="s">
        <v>1987</v>
      </c>
      <c r="Q82" s="803"/>
      <c r="R82" s="803"/>
      <c r="S82" s="803"/>
      <c r="T82" s="803"/>
      <c r="U82" s="803"/>
      <c r="V82" s="803"/>
      <c r="W82" s="803"/>
      <c r="X82" s="803"/>
      <c r="Y82" s="803"/>
      <c r="Z82" s="803"/>
      <c r="AA82" s="803"/>
      <c r="AB82" s="803"/>
      <c r="AC82" s="803"/>
      <c r="AD82" s="804"/>
      <c r="AE82" s="804"/>
      <c r="AF82" s="804"/>
      <c r="AG82" s="805">
        <v>1</v>
      </c>
      <c r="AH82" s="805"/>
      <c r="AI82" s="805"/>
      <c r="AJ82" s="805"/>
      <c r="AK82" s="806">
        <v>5482.8</v>
      </c>
      <c r="AL82" s="807"/>
      <c r="AM82" s="807"/>
      <c r="AN82" s="807"/>
      <c r="AO82" s="807"/>
      <c r="AP82" s="808"/>
      <c r="AQ82" s="776">
        <f t="shared" si="24"/>
        <v>65793.600000000006</v>
      </c>
      <c r="AR82" s="776"/>
      <c r="AS82" s="776"/>
      <c r="AT82" s="776"/>
      <c r="AU82" s="776"/>
      <c r="AV82" s="776"/>
      <c r="AW82" s="776"/>
      <c r="AX82" s="776"/>
      <c r="AY82" s="799"/>
      <c r="AZ82" s="799"/>
      <c r="BA82" s="799"/>
      <c r="BB82" s="799"/>
      <c r="BC82" s="799"/>
      <c r="BD82" s="799"/>
      <c r="BE82" s="799"/>
      <c r="BF82" s="799"/>
      <c r="BG82" s="799"/>
      <c r="BH82" s="799"/>
      <c r="BI82" s="799"/>
      <c r="BJ82" s="799"/>
      <c r="BK82" s="799"/>
      <c r="BL82" s="799"/>
      <c r="BM82" s="799"/>
      <c r="BN82" s="799"/>
      <c r="BO82" s="799">
        <f t="shared" si="25"/>
        <v>9017.7631578947367</v>
      </c>
      <c r="BP82" s="799"/>
      <c r="BQ82" s="799"/>
      <c r="BR82" s="799"/>
      <c r="BS82" s="799"/>
      <c r="BT82" s="799"/>
      <c r="BU82" s="799"/>
      <c r="BV82" s="799"/>
      <c r="BW82" s="799"/>
      <c r="BX82" s="799"/>
      <c r="BY82" s="799"/>
      <c r="BZ82" s="799"/>
      <c r="CA82" s="799"/>
      <c r="CB82" s="799"/>
      <c r="CC82" s="799"/>
      <c r="CD82" s="799"/>
      <c r="CE82" s="799"/>
      <c r="CF82" s="799"/>
      <c r="CG82" s="799"/>
      <c r="CH82" s="799"/>
      <c r="CI82" s="799"/>
      <c r="CJ82" s="799"/>
      <c r="CK82" s="799"/>
      <c r="CL82" s="799"/>
      <c r="CM82" s="799"/>
      <c r="CN82" s="799"/>
      <c r="CO82" s="799"/>
      <c r="CP82" s="799"/>
      <c r="CQ82" s="799"/>
      <c r="CR82" s="799"/>
      <c r="CS82" s="799"/>
      <c r="CT82" s="799"/>
      <c r="CU82" s="799"/>
      <c r="CV82" s="776">
        <f t="shared" ref="CV82:CV104" si="26">SUM(AQ82:CU82)</f>
        <v>74811.363157894739</v>
      </c>
      <c r="CW82" s="776"/>
      <c r="CX82" s="776"/>
      <c r="CY82" s="776"/>
      <c r="CZ82" s="776"/>
      <c r="DA82" s="776"/>
      <c r="DB82" s="776"/>
      <c r="DC82" s="776"/>
      <c r="DD82" s="776"/>
      <c r="DE82" s="777"/>
    </row>
    <row r="83" spans="1:122" s="3" customFormat="1" ht="23.25" customHeight="1" x14ac:dyDescent="0.2">
      <c r="A83" s="800" t="s">
        <v>1999</v>
      </c>
      <c r="B83" s="801"/>
      <c r="C83" s="801"/>
      <c r="D83" s="801"/>
      <c r="E83" s="801"/>
      <c r="F83" s="801"/>
      <c r="G83" s="801"/>
      <c r="H83" s="801"/>
      <c r="I83" s="801"/>
      <c r="J83" s="801"/>
      <c r="K83" s="801"/>
      <c r="L83" s="801"/>
      <c r="M83" s="801"/>
      <c r="N83" s="801"/>
      <c r="O83" s="802"/>
      <c r="P83" s="803" t="s">
        <v>1987</v>
      </c>
      <c r="Q83" s="803"/>
      <c r="R83" s="803"/>
      <c r="S83" s="803"/>
      <c r="T83" s="803"/>
      <c r="U83" s="803"/>
      <c r="V83" s="803"/>
      <c r="W83" s="803"/>
      <c r="X83" s="803"/>
      <c r="Y83" s="803"/>
      <c r="Z83" s="803"/>
      <c r="AA83" s="803"/>
      <c r="AB83" s="803"/>
      <c r="AC83" s="803"/>
      <c r="AD83" s="804"/>
      <c r="AE83" s="804"/>
      <c r="AF83" s="804"/>
      <c r="AG83" s="805">
        <v>1</v>
      </c>
      <c r="AH83" s="805"/>
      <c r="AI83" s="805"/>
      <c r="AJ83" s="805"/>
      <c r="AK83" s="806">
        <v>3000</v>
      </c>
      <c r="AL83" s="807"/>
      <c r="AM83" s="807"/>
      <c r="AN83" s="807"/>
      <c r="AO83" s="807"/>
      <c r="AP83" s="808"/>
      <c r="AQ83" s="776">
        <f t="shared" si="24"/>
        <v>36000</v>
      </c>
      <c r="AR83" s="776"/>
      <c r="AS83" s="776"/>
      <c r="AT83" s="776"/>
      <c r="AU83" s="776"/>
      <c r="AV83" s="776"/>
      <c r="AW83" s="776"/>
      <c r="AX83" s="776"/>
      <c r="AY83" s="799"/>
      <c r="AZ83" s="799"/>
      <c r="BA83" s="799"/>
      <c r="BB83" s="799"/>
      <c r="BC83" s="799"/>
      <c r="BD83" s="799"/>
      <c r="BE83" s="799"/>
      <c r="BF83" s="799"/>
      <c r="BG83" s="799"/>
      <c r="BH83" s="799"/>
      <c r="BI83" s="799"/>
      <c r="BJ83" s="799"/>
      <c r="BK83" s="799"/>
      <c r="BL83" s="799"/>
      <c r="BM83" s="799"/>
      <c r="BN83" s="799"/>
      <c r="BO83" s="799">
        <f t="shared" si="25"/>
        <v>4934.21052631579</v>
      </c>
      <c r="BP83" s="799"/>
      <c r="BQ83" s="799"/>
      <c r="BR83" s="799"/>
      <c r="BS83" s="799"/>
      <c r="BT83" s="799"/>
      <c r="BU83" s="799"/>
      <c r="BV83" s="799"/>
      <c r="BW83" s="799"/>
      <c r="BX83" s="799"/>
      <c r="BY83" s="799"/>
      <c r="BZ83" s="799"/>
      <c r="CA83" s="799"/>
      <c r="CB83" s="799"/>
      <c r="CC83" s="799"/>
      <c r="CD83" s="799"/>
      <c r="CE83" s="799"/>
      <c r="CF83" s="799"/>
      <c r="CG83" s="799"/>
      <c r="CH83" s="799"/>
      <c r="CI83" s="799"/>
      <c r="CJ83" s="799"/>
      <c r="CK83" s="799"/>
      <c r="CL83" s="799"/>
      <c r="CM83" s="799"/>
      <c r="CN83" s="799"/>
      <c r="CO83" s="799"/>
      <c r="CP83" s="799"/>
      <c r="CQ83" s="799"/>
      <c r="CR83" s="799"/>
      <c r="CS83" s="799"/>
      <c r="CT83" s="799"/>
      <c r="CU83" s="799"/>
      <c r="CV83" s="776">
        <f t="shared" si="26"/>
        <v>40934.210526315786</v>
      </c>
      <c r="CW83" s="776"/>
      <c r="CX83" s="776"/>
      <c r="CY83" s="776"/>
      <c r="CZ83" s="776"/>
      <c r="DA83" s="776"/>
      <c r="DB83" s="776"/>
      <c r="DC83" s="776"/>
      <c r="DD83" s="776"/>
      <c r="DE83" s="777"/>
    </row>
    <row r="84" spans="1:122" s="3" customFormat="1" ht="23.25" customHeight="1" x14ac:dyDescent="0.2">
      <c r="A84" s="800" t="s">
        <v>2000</v>
      </c>
      <c r="B84" s="801"/>
      <c r="C84" s="801"/>
      <c r="D84" s="801"/>
      <c r="E84" s="801"/>
      <c r="F84" s="801"/>
      <c r="G84" s="801"/>
      <c r="H84" s="801"/>
      <c r="I84" s="801"/>
      <c r="J84" s="801"/>
      <c r="K84" s="801"/>
      <c r="L84" s="801"/>
      <c r="M84" s="801"/>
      <c r="N84" s="801"/>
      <c r="O84" s="802"/>
      <c r="P84" s="803" t="s">
        <v>2000</v>
      </c>
      <c r="Q84" s="803"/>
      <c r="R84" s="803"/>
      <c r="S84" s="803"/>
      <c r="T84" s="803"/>
      <c r="U84" s="803"/>
      <c r="V84" s="803"/>
      <c r="W84" s="803"/>
      <c r="X84" s="803"/>
      <c r="Y84" s="803"/>
      <c r="Z84" s="803"/>
      <c r="AA84" s="803"/>
      <c r="AB84" s="803"/>
      <c r="AC84" s="803"/>
      <c r="AD84" s="804"/>
      <c r="AE84" s="804"/>
      <c r="AF84" s="804"/>
      <c r="AG84" s="805">
        <v>1</v>
      </c>
      <c r="AH84" s="805"/>
      <c r="AI84" s="805"/>
      <c r="AJ84" s="805"/>
      <c r="AK84" s="806">
        <v>5256</v>
      </c>
      <c r="AL84" s="807"/>
      <c r="AM84" s="807"/>
      <c r="AN84" s="807"/>
      <c r="AO84" s="807"/>
      <c r="AP84" s="808"/>
      <c r="AQ84" s="776">
        <f t="shared" si="24"/>
        <v>63072</v>
      </c>
      <c r="AR84" s="776"/>
      <c r="AS84" s="776"/>
      <c r="AT84" s="776"/>
      <c r="AU84" s="776"/>
      <c r="AV84" s="776"/>
      <c r="AW84" s="776"/>
      <c r="AX84" s="776"/>
      <c r="AY84" s="799"/>
      <c r="AZ84" s="799"/>
      <c r="BA84" s="799"/>
      <c r="BB84" s="799"/>
      <c r="BC84" s="799"/>
      <c r="BD84" s="799"/>
      <c r="BE84" s="799"/>
      <c r="BF84" s="799"/>
      <c r="BG84" s="799"/>
      <c r="BH84" s="799"/>
      <c r="BI84" s="799"/>
      <c r="BJ84" s="799"/>
      <c r="BK84" s="799"/>
      <c r="BL84" s="799"/>
      <c r="BM84" s="799"/>
      <c r="BN84" s="799"/>
      <c r="BO84" s="799">
        <f t="shared" si="25"/>
        <v>8644.7368421052633</v>
      </c>
      <c r="BP84" s="799"/>
      <c r="BQ84" s="799"/>
      <c r="BR84" s="799"/>
      <c r="BS84" s="799"/>
      <c r="BT84" s="799"/>
      <c r="BU84" s="799"/>
      <c r="BV84" s="799"/>
      <c r="BW84" s="799"/>
      <c r="BX84" s="799"/>
      <c r="BY84" s="799"/>
      <c r="BZ84" s="799"/>
      <c r="CA84" s="799"/>
      <c r="CB84" s="799"/>
      <c r="CC84" s="799"/>
      <c r="CD84" s="799"/>
      <c r="CE84" s="799"/>
      <c r="CF84" s="799"/>
      <c r="CG84" s="799"/>
      <c r="CH84" s="799"/>
      <c r="CI84" s="799"/>
      <c r="CJ84" s="799"/>
      <c r="CK84" s="799"/>
      <c r="CL84" s="799"/>
      <c r="CM84" s="799"/>
      <c r="CN84" s="799"/>
      <c r="CO84" s="799"/>
      <c r="CP84" s="799"/>
      <c r="CQ84" s="799"/>
      <c r="CR84" s="799"/>
      <c r="CS84" s="799"/>
      <c r="CT84" s="799"/>
      <c r="CU84" s="799"/>
      <c r="CV84" s="776">
        <f t="shared" si="26"/>
        <v>71716.736842105267</v>
      </c>
      <c r="CW84" s="776"/>
      <c r="CX84" s="776"/>
      <c r="CY84" s="776"/>
      <c r="CZ84" s="776"/>
      <c r="DA84" s="776"/>
      <c r="DB84" s="776"/>
      <c r="DC84" s="776"/>
      <c r="DD84" s="776"/>
      <c r="DE84" s="777"/>
    </row>
    <row r="85" spans="1:122" s="3" customFormat="1" ht="23.25" customHeight="1" x14ac:dyDescent="0.2">
      <c r="A85" s="809" t="s">
        <v>2001</v>
      </c>
      <c r="B85" s="810"/>
      <c r="C85" s="810"/>
      <c r="D85" s="810"/>
      <c r="E85" s="810"/>
      <c r="F85" s="810"/>
      <c r="G85" s="810"/>
      <c r="H85" s="810"/>
      <c r="I85" s="810"/>
      <c r="J85" s="810"/>
      <c r="K85" s="810"/>
      <c r="L85" s="810"/>
      <c r="M85" s="810"/>
      <c r="N85" s="810"/>
      <c r="O85" s="810"/>
      <c r="P85" s="803" t="s">
        <v>2002</v>
      </c>
      <c r="Q85" s="803"/>
      <c r="R85" s="803"/>
      <c r="S85" s="803"/>
      <c r="T85" s="803"/>
      <c r="U85" s="803"/>
      <c r="V85" s="803"/>
      <c r="W85" s="803"/>
      <c r="X85" s="803"/>
      <c r="Y85" s="803"/>
      <c r="Z85" s="803"/>
      <c r="AA85" s="803"/>
      <c r="AB85" s="803"/>
      <c r="AC85" s="803"/>
      <c r="AD85" s="804"/>
      <c r="AE85" s="804"/>
      <c r="AF85" s="804"/>
      <c r="AG85" s="805">
        <v>1</v>
      </c>
      <c r="AH85" s="805"/>
      <c r="AI85" s="805"/>
      <c r="AJ85" s="805"/>
      <c r="AK85" s="806">
        <v>10057.5</v>
      </c>
      <c r="AL85" s="807"/>
      <c r="AM85" s="807"/>
      <c r="AN85" s="807"/>
      <c r="AO85" s="807"/>
      <c r="AP85" s="808"/>
      <c r="AQ85" s="776">
        <f t="shared" si="24"/>
        <v>120690</v>
      </c>
      <c r="AR85" s="776"/>
      <c r="AS85" s="776"/>
      <c r="AT85" s="776"/>
      <c r="AU85" s="776"/>
      <c r="AV85" s="776"/>
      <c r="AW85" s="776"/>
      <c r="AX85" s="776"/>
      <c r="AY85" s="799"/>
      <c r="AZ85" s="799"/>
      <c r="BA85" s="799"/>
      <c r="BB85" s="799"/>
      <c r="BC85" s="799"/>
      <c r="BD85" s="799"/>
      <c r="BE85" s="799"/>
      <c r="BF85" s="799"/>
      <c r="BG85" s="799"/>
      <c r="BH85" s="799"/>
      <c r="BI85" s="799"/>
      <c r="BJ85" s="799"/>
      <c r="BK85" s="799"/>
      <c r="BL85" s="799"/>
      <c r="BM85" s="799"/>
      <c r="BN85" s="799"/>
      <c r="BO85" s="799">
        <f t="shared" si="25"/>
        <v>16541.940789473683</v>
      </c>
      <c r="BP85" s="799"/>
      <c r="BQ85" s="799"/>
      <c r="BR85" s="799"/>
      <c r="BS85" s="799"/>
      <c r="BT85" s="799"/>
      <c r="BU85" s="799"/>
      <c r="BV85" s="799"/>
      <c r="BW85" s="799"/>
      <c r="BX85" s="799"/>
      <c r="BY85" s="799"/>
      <c r="BZ85" s="799"/>
      <c r="CA85" s="799"/>
      <c r="CB85" s="799"/>
      <c r="CC85" s="799"/>
      <c r="CD85" s="799"/>
      <c r="CE85" s="799"/>
      <c r="CF85" s="799"/>
      <c r="CG85" s="799"/>
      <c r="CH85" s="799"/>
      <c r="CI85" s="799"/>
      <c r="CJ85" s="799"/>
      <c r="CK85" s="799"/>
      <c r="CL85" s="799"/>
      <c r="CM85" s="799"/>
      <c r="CN85" s="799"/>
      <c r="CO85" s="799"/>
      <c r="CP85" s="799"/>
      <c r="CQ85" s="799"/>
      <c r="CR85" s="799"/>
      <c r="CS85" s="799"/>
      <c r="CT85" s="799"/>
      <c r="CU85" s="799"/>
      <c r="CV85" s="776">
        <f t="shared" si="26"/>
        <v>137231.94078947368</v>
      </c>
      <c r="CW85" s="776"/>
      <c r="CX85" s="776"/>
      <c r="CY85" s="776"/>
      <c r="CZ85" s="776"/>
      <c r="DA85" s="776"/>
      <c r="DB85" s="776"/>
      <c r="DC85" s="776"/>
      <c r="DD85" s="776"/>
      <c r="DE85" s="777"/>
    </row>
    <row r="86" spans="1:122" s="3" customFormat="1" ht="23.25" customHeight="1" x14ac:dyDescent="0.2">
      <c r="A86" s="800" t="s">
        <v>2003</v>
      </c>
      <c r="B86" s="801"/>
      <c r="C86" s="801"/>
      <c r="D86" s="801"/>
      <c r="E86" s="801"/>
      <c r="F86" s="801"/>
      <c r="G86" s="801"/>
      <c r="H86" s="801"/>
      <c r="I86" s="801"/>
      <c r="J86" s="801"/>
      <c r="K86" s="801"/>
      <c r="L86" s="801"/>
      <c r="M86" s="801"/>
      <c r="N86" s="801"/>
      <c r="O86" s="802"/>
      <c r="P86" s="803" t="s">
        <v>2002</v>
      </c>
      <c r="Q86" s="803"/>
      <c r="R86" s="803"/>
      <c r="S86" s="803"/>
      <c r="T86" s="803"/>
      <c r="U86" s="803"/>
      <c r="V86" s="803"/>
      <c r="W86" s="803"/>
      <c r="X86" s="803"/>
      <c r="Y86" s="803"/>
      <c r="Z86" s="803"/>
      <c r="AA86" s="803"/>
      <c r="AB86" s="803"/>
      <c r="AC86" s="803"/>
      <c r="AD86" s="804"/>
      <c r="AE86" s="804"/>
      <c r="AF86" s="804"/>
      <c r="AG86" s="805">
        <v>2</v>
      </c>
      <c r="AH86" s="805"/>
      <c r="AI86" s="805"/>
      <c r="AJ86" s="805"/>
      <c r="AK86" s="806">
        <v>5482.82</v>
      </c>
      <c r="AL86" s="807"/>
      <c r="AM86" s="807"/>
      <c r="AN86" s="807"/>
      <c r="AO86" s="807"/>
      <c r="AP86" s="808"/>
      <c r="AQ86" s="776">
        <f t="shared" si="24"/>
        <v>131587.68</v>
      </c>
      <c r="AR86" s="776"/>
      <c r="AS86" s="776"/>
      <c r="AT86" s="776"/>
      <c r="AU86" s="776"/>
      <c r="AV86" s="776"/>
      <c r="AW86" s="776"/>
      <c r="AX86" s="776"/>
      <c r="AY86" s="799"/>
      <c r="AZ86" s="799"/>
      <c r="BA86" s="799"/>
      <c r="BB86" s="799"/>
      <c r="BC86" s="799"/>
      <c r="BD86" s="799"/>
      <c r="BE86" s="799"/>
      <c r="BF86" s="799"/>
      <c r="BG86" s="799"/>
      <c r="BH86" s="799"/>
      <c r="BI86" s="799"/>
      <c r="BJ86" s="799"/>
      <c r="BK86" s="799"/>
      <c r="BL86" s="799"/>
      <c r="BM86" s="799"/>
      <c r="BN86" s="799"/>
      <c r="BO86" s="799">
        <f t="shared" si="25"/>
        <v>18035.592105263157</v>
      </c>
      <c r="BP86" s="799"/>
      <c r="BQ86" s="799"/>
      <c r="BR86" s="799"/>
      <c r="BS86" s="799"/>
      <c r="BT86" s="799"/>
      <c r="BU86" s="799"/>
      <c r="BV86" s="799"/>
      <c r="BW86" s="799"/>
      <c r="BX86" s="799"/>
      <c r="BY86" s="799"/>
      <c r="BZ86" s="799"/>
      <c r="CA86" s="799"/>
      <c r="CB86" s="799"/>
      <c r="CC86" s="799"/>
      <c r="CD86" s="799"/>
      <c r="CE86" s="799"/>
      <c r="CF86" s="799"/>
      <c r="CG86" s="799"/>
      <c r="CH86" s="799"/>
      <c r="CI86" s="799"/>
      <c r="CJ86" s="799"/>
      <c r="CK86" s="799"/>
      <c r="CL86" s="799"/>
      <c r="CM86" s="799"/>
      <c r="CN86" s="799"/>
      <c r="CO86" s="799"/>
      <c r="CP86" s="799"/>
      <c r="CQ86" s="799"/>
      <c r="CR86" s="799"/>
      <c r="CS86" s="799"/>
      <c r="CT86" s="799"/>
      <c r="CU86" s="799"/>
      <c r="CV86" s="776">
        <f t="shared" si="26"/>
        <v>149623.27210526314</v>
      </c>
      <c r="CW86" s="776"/>
      <c r="CX86" s="776"/>
      <c r="CY86" s="776"/>
      <c r="CZ86" s="776"/>
      <c r="DA86" s="776"/>
      <c r="DB86" s="776"/>
      <c r="DC86" s="776"/>
      <c r="DD86" s="776"/>
      <c r="DE86" s="777"/>
    </row>
    <row r="87" spans="1:122" s="3" customFormat="1" ht="23.25" customHeight="1" x14ac:dyDescent="0.2">
      <c r="A87" s="800" t="s">
        <v>2035</v>
      </c>
      <c r="B87" s="801"/>
      <c r="C87" s="801"/>
      <c r="D87" s="801"/>
      <c r="E87" s="801"/>
      <c r="F87" s="801"/>
      <c r="G87" s="801"/>
      <c r="H87" s="801"/>
      <c r="I87" s="801"/>
      <c r="J87" s="801"/>
      <c r="K87" s="801"/>
      <c r="L87" s="801"/>
      <c r="M87" s="801"/>
      <c r="N87" s="801"/>
      <c r="O87" s="802"/>
      <c r="P87" s="803" t="s">
        <v>2002</v>
      </c>
      <c r="Q87" s="803"/>
      <c r="R87" s="803"/>
      <c r="S87" s="803"/>
      <c r="T87" s="803"/>
      <c r="U87" s="803"/>
      <c r="V87" s="803"/>
      <c r="W87" s="803"/>
      <c r="X87" s="803"/>
      <c r="Y87" s="803"/>
      <c r="Z87" s="803"/>
      <c r="AA87" s="803"/>
      <c r="AB87" s="803"/>
      <c r="AC87" s="803"/>
      <c r="AD87" s="804"/>
      <c r="AE87" s="804"/>
      <c r="AF87" s="804"/>
      <c r="AG87" s="805">
        <v>2</v>
      </c>
      <c r="AH87" s="805"/>
      <c r="AI87" s="805"/>
      <c r="AJ87" s="805"/>
      <c r="AK87" s="806">
        <v>6245.86</v>
      </c>
      <c r="AL87" s="807"/>
      <c r="AM87" s="807"/>
      <c r="AN87" s="807"/>
      <c r="AO87" s="807"/>
      <c r="AP87" s="808"/>
      <c r="AQ87" s="776">
        <f t="shared" ref="AQ87" si="27">AG87*AK87*12</f>
        <v>149900.63999999998</v>
      </c>
      <c r="AR87" s="776"/>
      <c r="AS87" s="776"/>
      <c r="AT87" s="776"/>
      <c r="AU87" s="776"/>
      <c r="AV87" s="776"/>
      <c r="AW87" s="776"/>
      <c r="AX87" s="776"/>
      <c r="AY87" s="799"/>
      <c r="AZ87" s="799"/>
      <c r="BA87" s="799"/>
      <c r="BB87" s="799"/>
      <c r="BC87" s="799"/>
      <c r="BD87" s="799"/>
      <c r="BE87" s="799"/>
      <c r="BF87" s="799"/>
      <c r="BG87" s="799"/>
      <c r="BH87" s="799"/>
      <c r="BI87" s="799"/>
      <c r="BJ87" s="799"/>
      <c r="BK87" s="799"/>
      <c r="BL87" s="799"/>
      <c r="BM87" s="799"/>
      <c r="BN87" s="799"/>
      <c r="BO87" s="799">
        <f t="shared" ref="BO87" si="28">(((AK87/30.4)*50)*AG87)</f>
        <v>20545.592105263157</v>
      </c>
      <c r="BP87" s="799"/>
      <c r="BQ87" s="799"/>
      <c r="BR87" s="799"/>
      <c r="BS87" s="799"/>
      <c r="BT87" s="799"/>
      <c r="BU87" s="799"/>
      <c r="BV87" s="799"/>
      <c r="BW87" s="799"/>
      <c r="BX87" s="799"/>
      <c r="BY87" s="799"/>
      <c r="BZ87" s="799"/>
      <c r="CA87" s="799"/>
      <c r="CB87" s="799"/>
      <c r="CC87" s="799"/>
      <c r="CD87" s="799"/>
      <c r="CE87" s="799"/>
      <c r="CF87" s="799"/>
      <c r="CG87" s="799"/>
      <c r="CH87" s="799"/>
      <c r="CI87" s="799"/>
      <c r="CJ87" s="799"/>
      <c r="CK87" s="799"/>
      <c r="CL87" s="799"/>
      <c r="CM87" s="799"/>
      <c r="CN87" s="799"/>
      <c r="CO87" s="799"/>
      <c r="CP87" s="799"/>
      <c r="CQ87" s="799"/>
      <c r="CR87" s="799"/>
      <c r="CS87" s="799"/>
      <c r="CT87" s="799"/>
      <c r="CU87" s="799"/>
      <c r="CV87" s="776">
        <f t="shared" ref="CV87" si="29">SUM(AQ87:CU87)</f>
        <v>170446.23210526313</v>
      </c>
      <c r="CW87" s="776"/>
      <c r="CX87" s="776"/>
      <c r="CY87" s="776"/>
      <c r="CZ87" s="776"/>
      <c r="DA87" s="776"/>
      <c r="DB87" s="776"/>
      <c r="DC87" s="776"/>
      <c r="DD87" s="776"/>
      <c r="DE87" s="777"/>
    </row>
    <row r="88" spans="1:122" s="3" customFormat="1" ht="23.25" customHeight="1" x14ac:dyDescent="0.2">
      <c r="A88" s="800" t="s">
        <v>2036</v>
      </c>
      <c r="B88" s="801"/>
      <c r="C88" s="801"/>
      <c r="D88" s="801"/>
      <c r="E88" s="801"/>
      <c r="F88" s="801"/>
      <c r="G88" s="801"/>
      <c r="H88" s="801"/>
      <c r="I88" s="801"/>
      <c r="J88" s="801"/>
      <c r="K88" s="801"/>
      <c r="L88" s="801"/>
      <c r="M88" s="801"/>
      <c r="N88" s="801"/>
      <c r="O88" s="802"/>
      <c r="P88" s="803" t="s">
        <v>2002</v>
      </c>
      <c r="Q88" s="803"/>
      <c r="R88" s="803"/>
      <c r="S88" s="803"/>
      <c r="T88" s="803"/>
      <c r="U88" s="803"/>
      <c r="V88" s="803"/>
      <c r="W88" s="803"/>
      <c r="X88" s="803"/>
      <c r="Y88" s="803"/>
      <c r="Z88" s="803"/>
      <c r="AA88" s="803"/>
      <c r="AB88" s="803"/>
      <c r="AC88" s="803"/>
      <c r="AD88" s="804"/>
      <c r="AE88" s="804"/>
      <c r="AF88" s="804"/>
      <c r="AG88" s="805">
        <v>6</v>
      </c>
      <c r="AH88" s="805"/>
      <c r="AI88" s="805"/>
      <c r="AJ88" s="805"/>
      <c r="AK88" s="806">
        <v>6246.86</v>
      </c>
      <c r="AL88" s="807"/>
      <c r="AM88" s="807"/>
      <c r="AN88" s="807"/>
      <c r="AO88" s="807"/>
      <c r="AP88" s="808"/>
      <c r="AQ88" s="776">
        <f t="shared" ref="AQ88" si="30">AG88*AK88*12</f>
        <v>449773.91999999993</v>
      </c>
      <c r="AR88" s="776"/>
      <c r="AS88" s="776"/>
      <c r="AT88" s="776"/>
      <c r="AU88" s="776"/>
      <c r="AV88" s="776"/>
      <c r="AW88" s="776"/>
      <c r="AX88" s="776"/>
      <c r="AY88" s="799"/>
      <c r="AZ88" s="799"/>
      <c r="BA88" s="799"/>
      <c r="BB88" s="799"/>
      <c r="BC88" s="799"/>
      <c r="BD88" s="799"/>
      <c r="BE88" s="799"/>
      <c r="BF88" s="799"/>
      <c r="BG88" s="799"/>
      <c r="BH88" s="799"/>
      <c r="BI88" s="799"/>
      <c r="BJ88" s="799"/>
      <c r="BK88" s="799"/>
      <c r="BL88" s="799"/>
      <c r="BM88" s="799"/>
      <c r="BN88" s="799"/>
      <c r="BO88" s="799">
        <f t="shared" ref="BO88" si="31">(((AK88/30.4)*50)*AG88)</f>
        <v>61646.6447368421</v>
      </c>
      <c r="BP88" s="799"/>
      <c r="BQ88" s="799"/>
      <c r="BR88" s="799"/>
      <c r="BS88" s="799"/>
      <c r="BT88" s="799"/>
      <c r="BU88" s="799"/>
      <c r="BV88" s="799"/>
      <c r="BW88" s="799"/>
      <c r="BX88" s="799"/>
      <c r="BY88" s="799"/>
      <c r="BZ88" s="799"/>
      <c r="CA88" s="799"/>
      <c r="CB88" s="799"/>
      <c r="CC88" s="799"/>
      <c r="CD88" s="799"/>
      <c r="CE88" s="799"/>
      <c r="CF88" s="799"/>
      <c r="CG88" s="799"/>
      <c r="CH88" s="799"/>
      <c r="CI88" s="799"/>
      <c r="CJ88" s="799"/>
      <c r="CK88" s="799"/>
      <c r="CL88" s="799"/>
      <c r="CM88" s="799"/>
      <c r="CN88" s="799"/>
      <c r="CO88" s="799"/>
      <c r="CP88" s="799"/>
      <c r="CQ88" s="799"/>
      <c r="CR88" s="799"/>
      <c r="CS88" s="799"/>
      <c r="CT88" s="799"/>
      <c r="CU88" s="799"/>
      <c r="CV88" s="776">
        <f t="shared" ref="CV88" si="32">SUM(AQ88:CU88)</f>
        <v>511420.564736842</v>
      </c>
      <c r="CW88" s="776"/>
      <c r="CX88" s="776"/>
      <c r="CY88" s="776"/>
      <c r="CZ88" s="776"/>
      <c r="DA88" s="776"/>
      <c r="DB88" s="776"/>
      <c r="DC88" s="776"/>
      <c r="DD88" s="776"/>
      <c r="DE88" s="777"/>
    </row>
    <row r="89" spans="1:122" s="3" customFormat="1" ht="23.25" customHeight="1" x14ac:dyDescent="0.2">
      <c r="A89" s="800" t="s">
        <v>2004</v>
      </c>
      <c r="B89" s="801"/>
      <c r="C89" s="801"/>
      <c r="D89" s="801"/>
      <c r="E89" s="801"/>
      <c r="F89" s="801"/>
      <c r="G89" s="801"/>
      <c r="H89" s="801"/>
      <c r="I89" s="801"/>
      <c r="J89" s="801"/>
      <c r="K89" s="801"/>
      <c r="L89" s="801"/>
      <c r="M89" s="801"/>
      <c r="N89" s="801"/>
      <c r="O89" s="802"/>
      <c r="P89" s="803" t="s">
        <v>2005</v>
      </c>
      <c r="Q89" s="803"/>
      <c r="R89" s="803"/>
      <c r="S89" s="803"/>
      <c r="T89" s="803"/>
      <c r="U89" s="803"/>
      <c r="V89" s="803"/>
      <c r="W89" s="803"/>
      <c r="X89" s="803"/>
      <c r="Y89" s="803"/>
      <c r="Z89" s="803"/>
      <c r="AA89" s="803"/>
      <c r="AB89" s="803"/>
      <c r="AC89" s="803"/>
      <c r="AD89" s="804"/>
      <c r="AE89" s="804"/>
      <c r="AF89" s="804"/>
      <c r="AG89" s="805">
        <v>1</v>
      </c>
      <c r="AH89" s="805"/>
      <c r="AI89" s="805"/>
      <c r="AJ89" s="805"/>
      <c r="AK89" s="806">
        <v>5482.8</v>
      </c>
      <c r="AL89" s="807"/>
      <c r="AM89" s="807"/>
      <c r="AN89" s="807"/>
      <c r="AO89" s="807"/>
      <c r="AP89" s="808"/>
      <c r="AQ89" s="776">
        <f t="shared" si="24"/>
        <v>65793.600000000006</v>
      </c>
      <c r="AR89" s="776"/>
      <c r="AS89" s="776"/>
      <c r="AT89" s="776"/>
      <c r="AU89" s="776"/>
      <c r="AV89" s="776"/>
      <c r="AW89" s="776"/>
      <c r="AX89" s="776"/>
      <c r="AY89" s="799"/>
      <c r="AZ89" s="799"/>
      <c r="BA89" s="799"/>
      <c r="BB89" s="799"/>
      <c r="BC89" s="799"/>
      <c r="BD89" s="799"/>
      <c r="BE89" s="799"/>
      <c r="BF89" s="799"/>
      <c r="BG89" s="799"/>
      <c r="BH89" s="799"/>
      <c r="BI89" s="799"/>
      <c r="BJ89" s="799"/>
      <c r="BK89" s="799"/>
      <c r="BL89" s="799"/>
      <c r="BM89" s="799"/>
      <c r="BN89" s="799"/>
      <c r="BO89" s="799">
        <f t="shared" si="25"/>
        <v>9017.7631578947367</v>
      </c>
      <c r="BP89" s="799"/>
      <c r="BQ89" s="799"/>
      <c r="BR89" s="799"/>
      <c r="BS89" s="799"/>
      <c r="BT89" s="799"/>
      <c r="BU89" s="799"/>
      <c r="BV89" s="799"/>
      <c r="BW89" s="799"/>
      <c r="BX89" s="799"/>
      <c r="BY89" s="799"/>
      <c r="BZ89" s="799"/>
      <c r="CA89" s="799"/>
      <c r="CB89" s="799"/>
      <c r="CC89" s="799"/>
      <c r="CD89" s="799"/>
      <c r="CE89" s="799"/>
      <c r="CF89" s="799"/>
      <c r="CG89" s="799"/>
      <c r="CH89" s="799"/>
      <c r="CI89" s="799"/>
      <c r="CJ89" s="799"/>
      <c r="CK89" s="799"/>
      <c r="CL89" s="799"/>
      <c r="CM89" s="799"/>
      <c r="CN89" s="799"/>
      <c r="CO89" s="799"/>
      <c r="CP89" s="799"/>
      <c r="CQ89" s="799"/>
      <c r="CR89" s="799"/>
      <c r="CS89" s="799"/>
      <c r="CT89" s="799"/>
      <c r="CU89" s="799"/>
      <c r="CV89" s="776">
        <f t="shared" si="26"/>
        <v>74811.363157894739</v>
      </c>
      <c r="CW89" s="776"/>
      <c r="CX89" s="776"/>
      <c r="CY89" s="776"/>
      <c r="CZ89" s="776"/>
      <c r="DA89" s="776"/>
      <c r="DB89" s="776"/>
      <c r="DC89" s="776"/>
      <c r="DD89" s="776"/>
      <c r="DE89" s="777"/>
    </row>
    <row r="90" spans="1:122" s="3" customFormat="1" ht="23.25" customHeight="1" x14ac:dyDescent="0.2">
      <c r="A90" s="809" t="s">
        <v>2006</v>
      </c>
      <c r="B90" s="810"/>
      <c r="C90" s="810"/>
      <c r="D90" s="810"/>
      <c r="E90" s="810"/>
      <c r="F90" s="810"/>
      <c r="G90" s="810"/>
      <c r="H90" s="810"/>
      <c r="I90" s="810"/>
      <c r="J90" s="810"/>
      <c r="K90" s="810"/>
      <c r="L90" s="810"/>
      <c r="M90" s="810"/>
      <c r="N90" s="810"/>
      <c r="O90" s="810"/>
      <c r="P90" s="803" t="s">
        <v>2002</v>
      </c>
      <c r="Q90" s="803"/>
      <c r="R90" s="803"/>
      <c r="S90" s="803"/>
      <c r="T90" s="803"/>
      <c r="U90" s="803"/>
      <c r="V90" s="803"/>
      <c r="W90" s="803"/>
      <c r="X90" s="803"/>
      <c r="Y90" s="803"/>
      <c r="Z90" s="803"/>
      <c r="AA90" s="803"/>
      <c r="AB90" s="803"/>
      <c r="AC90" s="803"/>
      <c r="AD90" s="804"/>
      <c r="AE90" s="804"/>
      <c r="AF90" s="804"/>
      <c r="AG90" s="805">
        <v>1</v>
      </c>
      <c r="AH90" s="805"/>
      <c r="AI90" s="805"/>
      <c r="AJ90" s="805"/>
      <c r="AK90" s="806">
        <v>3153.5</v>
      </c>
      <c r="AL90" s="807"/>
      <c r="AM90" s="807"/>
      <c r="AN90" s="807"/>
      <c r="AO90" s="807"/>
      <c r="AP90" s="808"/>
      <c r="AQ90" s="776">
        <f t="shared" si="24"/>
        <v>37842</v>
      </c>
      <c r="AR90" s="776"/>
      <c r="AS90" s="776"/>
      <c r="AT90" s="776"/>
      <c r="AU90" s="776"/>
      <c r="AV90" s="776"/>
      <c r="AW90" s="776"/>
      <c r="AX90" s="776"/>
      <c r="AY90" s="799"/>
      <c r="AZ90" s="799"/>
      <c r="BA90" s="799"/>
      <c r="BB90" s="799"/>
      <c r="BC90" s="799"/>
      <c r="BD90" s="799"/>
      <c r="BE90" s="799"/>
      <c r="BF90" s="799"/>
      <c r="BG90" s="799"/>
      <c r="BH90" s="799"/>
      <c r="BI90" s="799"/>
      <c r="BJ90" s="799"/>
      <c r="BK90" s="799"/>
      <c r="BL90" s="799"/>
      <c r="BM90" s="799"/>
      <c r="BN90" s="799"/>
      <c r="BO90" s="799">
        <f t="shared" si="25"/>
        <v>5186.6776315789475</v>
      </c>
      <c r="BP90" s="799"/>
      <c r="BQ90" s="799"/>
      <c r="BR90" s="799"/>
      <c r="BS90" s="799"/>
      <c r="BT90" s="799"/>
      <c r="BU90" s="799"/>
      <c r="BV90" s="799"/>
      <c r="BW90" s="799"/>
      <c r="BX90" s="799"/>
      <c r="BY90" s="799"/>
      <c r="BZ90" s="799"/>
      <c r="CA90" s="799"/>
      <c r="CB90" s="799"/>
      <c r="CC90" s="799"/>
      <c r="CD90" s="799"/>
      <c r="CE90" s="799"/>
      <c r="CF90" s="799"/>
      <c r="CG90" s="799"/>
      <c r="CH90" s="799"/>
      <c r="CI90" s="799"/>
      <c r="CJ90" s="799"/>
      <c r="CK90" s="799"/>
      <c r="CL90" s="799"/>
      <c r="CM90" s="799"/>
      <c r="CN90" s="799"/>
      <c r="CO90" s="799"/>
      <c r="CP90" s="799"/>
      <c r="CQ90" s="799"/>
      <c r="CR90" s="799"/>
      <c r="CS90" s="799"/>
      <c r="CT90" s="799"/>
      <c r="CU90" s="799"/>
      <c r="CV90" s="776">
        <f t="shared" si="26"/>
        <v>43028.677631578947</v>
      </c>
      <c r="CW90" s="776"/>
      <c r="CX90" s="776"/>
      <c r="CY90" s="776"/>
      <c r="CZ90" s="776"/>
      <c r="DA90" s="776"/>
      <c r="DB90" s="776"/>
      <c r="DC90" s="776"/>
      <c r="DD90" s="776"/>
      <c r="DE90" s="777"/>
    </row>
    <row r="91" spans="1:122" s="3" customFormat="1" ht="23.25" customHeight="1" x14ac:dyDescent="0.2">
      <c r="A91" s="809" t="s">
        <v>2007</v>
      </c>
      <c r="B91" s="810"/>
      <c r="C91" s="810"/>
      <c r="D91" s="810"/>
      <c r="E91" s="810"/>
      <c r="F91" s="810"/>
      <c r="G91" s="810"/>
      <c r="H91" s="810"/>
      <c r="I91" s="810"/>
      <c r="J91" s="810"/>
      <c r="K91" s="810"/>
      <c r="L91" s="810"/>
      <c r="M91" s="810"/>
      <c r="N91" s="810"/>
      <c r="O91" s="810"/>
      <c r="P91" s="803" t="s">
        <v>2008</v>
      </c>
      <c r="Q91" s="803"/>
      <c r="R91" s="803"/>
      <c r="S91" s="803"/>
      <c r="T91" s="803"/>
      <c r="U91" s="803"/>
      <c r="V91" s="803"/>
      <c r="W91" s="803"/>
      <c r="X91" s="803"/>
      <c r="Y91" s="803"/>
      <c r="Z91" s="803"/>
      <c r="AA91" s="803"/>
      <c r="AB91" s="803"/>
      <c r="AC91" s="803"/>
      <c r="AD91" s="804"/>
      <c r="AE91" s="804"/>
      <c r="AF91" s="804"/>
      <c r="AG91" s="805">
        <v>1</v>
      </c>
      <c r="AH91" s="805"/>
      <c r="AI91" s="805"/>
      <c r="AJ91" s="805"/>
      <c r="AK91" s="806">
        <v>3030</v>
      </c>
      <c r="AL91" s="807"/>
      <c r="AM91" s="807"/>
      <c r="AN91" s="807"/>
      <c r="AO91" s="807"/>
      <c r="AP91" s="808"/>
      <c r="AQ91" s="776">
        <f t="shared" si="24"/>
        <v>36360</v>
      </c>
      <c r="AR91" s="776"/>
      <c r="AS91" s="776"/>
      <c r="AT91" s="776"/>
      <c r="AU91" s="776"/>
      <c r="AV91" s="776"/>
      <c r="AW91" s="776"/>
      <c r="AX91" s="776"/>
      <c r="AY91" s="799"/>
      <c r="AZ91" s="799"/>
      <c r="BA91" s="799"/>
      <c r="BB91" s="799"/>
      <c r="BC91" s="799"/>
      <c r="BD91" s="799"/>
      <c r="BE91" s="799"/>
      <c r="BF91" s="799"/>
      <c r="BG91" s="799"/>
      <c r="BH91" s="799"/>
      <c r="BI91" s="799"/>
      <c r="BJ91" s="799"/>
      <c r="BK91" s="799"/>
      <c r="BL91" s="799"/>
      <c r="BM91" s="799"/>
      <c r="BN91" s="799"/>
      <c r="BO91" s="799">
        <f t="shared" si="25"/>
        <v>4983.5526315789475</v>
      </c>
      <c r="BP91" s="799"/>
      <c r="BQ91" s="799"/>
      <c r="BR91" s="799"/>
      <c r="BS91" s="799"/>
      <c r="BT91" s="799"/>
      <c r="BU91" s="799"/>
      <c r="BV91" s="799"/>
      <c r="BW91" s="799"/>
      <c r="BX91" s="799"/>
      <c r="BY91" s="799"/>
      <c r="BZ91" s="799"/>
      <c r="CA91" s="799"/>
      <c r="CB91" s="799"/>
      <c r="CC91" s="799"/>
      <c r="CD91" s="799"/>
      <c r="CE91" s="799"/>
      <c r="CF91" s="799"/>
      <c r="CG91" s="799"/>
      <c r="CH91" s="799"/>
      <c r="CI91" s="799"/>
      <c r="CJ91" s="799"/>
      <c r="CK91" s="799"/>
      <c r="CL91" s="799"/>
      <c r="CM91" s="799"/>
      <c r="CN91" s="799"/>
      <c r="CO91" s="799"/>
      <c r="CP91" s="799"/>
      <c r="CQ91" s="799"/>
      <c r="CR91" s="799"/>
      <c r="CS91" s="799"/>
      <c r="CT91" s="799"/>
      <c r="CU91" s="799"/>
      <c r="CV91" s="776">
        <f t="shared" si="26"/>
        <v>41343.552631578947</v>
      </c>
      <c r="CW91" s="776"/>
      <c r="CX91" s="776"/>
      <c r="CY91" s="776"/>
      <c r="CZ91" s="776"/>
      <c r="DA91" s="776"/>
      <c r="DB91" s="776"/>
      <c r="DC91" s="776"/>
      <c r="DD91" s="776"/>
      <c r="DE91" s="777"/>
    </row>
    <row r="92" spans="1:122" s="3" customFormat="1" ht="23.25" customHeight="1" x14ac:dyDescent="0.2">
      <c r="A92" s="809" t="s">
        <v>2007</v>
      </c>
      <c r="B92" s="810"/>
      <c r="C92" s="810"/>
      <c r="D92" s="810"/>
      <c r="E92" s="810"/>
      <c r="F92" s="810"/>
      <c r="G92" s="810"/>
      <c r="H92" s="810"/>
      <c r="I92" s="810"/>
      <c r="J92" s="810"/>
      <c r="K92" s="810"/>
      <c r="L92" s="810"/>
      <c r="M92" s="810"/>
      <c r="N92" s="810"/>
      <c r="O92" s="810"/>
      <c r="P92" s="803" t="s">
        <v>2008</v>
      </c>
      <c r="Q92" s="803"/>
      <c r="R92" s="803"/>
      <c r="S92" s="803"/>
      <c r="T92" s="803"/>
      <c r="U92" s="803"/>
      <c r="V92" s="803"/>
      <c r="W92" s="803"/>
      <c r="X92" s="803"/>
      <c r="Y92" s="803"/>
      <c r="Z92" s="803"/>
      <c r="AA92" s="803"/>
      <c r="AB92" s="803"/>
      <c r="AC92" s="803"/>
      <c r="AD92" s="804"/>
      <c r="AE92" s="804"/>
      <c r="AF92" s="804"/>
      <c r="AG92" s="805">
        <v>1</v>
      </c>
      <c r="AH92" s="805"/>
      <c r="AI92" s="805"/>
      <c r="AJ92" s="805"/>
      <c r="AK92" s="806">
        <v>3438</v>
      </c>
      <c r="AL92" s="807"/>
      <c r="AM92" s="807"/>
      <c r="AN92" s="807"/>
      <c r="AO92" s="807"/>
      <c r="AP92" s="808"/>
      <c r="AQ92" s="776">
        <f t="shared" si="24"/>
        <v>41256</v>
      </c>
      <c r="AR92" s="776"/>
      <c r="AS92" s="776"/>
      <c r="AT92" s="776"/>
      <c r="AU92" s="776"/>
      <c r="AV92" s="776"/>
      <c r="AW92" s="776"/>
      <c r="AX92" s="776"/>
      <c r="AY92" s="799"/>
      <c r="AZ92" s="799"/>
      <c r="BA92" s="799"/>
      <c r="BB92" s="799"/>
      <c r="BC92" s="799"/>
      <c r="BD92" s="799"/>
      <c r="BE92" s="799"/>
      <c r="BF92" s="799"/>
      <c r="BG92" s="799"/>
      <c r="BH92" s="799"/>
      <c r="BI92" s="799"/>
      <c r="BJ92" s="799"/>
      <c r="BK92" s="799"/>
      <c r="BL92" s="799"/>
      <c r="BM92" s="799"/>
      <c r="BN92" s="799"/>
      <c r="BO92" s="799">
        <f t="shared" si="25"/>
        <v>5654.605263157895</v>
      </c>
      <c r="BP92" s="799"/>
      <c r="BQ92" s="799"/>
      <c r="BR92" s="799"/>
      <c r="BS92" s="799"/>
      <c r="BT92" s="799"/>
      <c r="BU92" s="799"/>
      <c r="BV92" s="799"/>
      <c r="BW92" s="799"/>
      <c r="BX92" s="799"/>
      <c r="BY92" s="799"/>
      <c r="BZ92" s="799"/>
      <c r="CA92" s="799"/>
      <c r="CB92" s="799"/>
      <c r="CC92" s="799"/>
      <c r="CD92" s="799"/>
      <c r="CE92" s="799"/>
      <c r="CF92" s="799"/>
      <c r="CG92" s="799"/>
      <c r="CH92" s="799"/>
      <c r="CI92" s="799"/>
      <c r="CJ92" s="799"/>
      <c r="CK92" s="799"/>
      <c r="CL92" s="799"/>
      <c r="CM92" s="799"/>
      <c r="CN92" s="799"/>
      <c r="CO92" s="799"/>
      <c r="CP92" s="799"/>
      <c r="CQ92" s="799"/>
      <c r="CR92" s="799"/>
      <c r="CS92" s="799"/>
      <c r="CT92" s="799"/>
      <c r="CU92" s="799"/>
      <c r="CV92" s="776">
        <f t="shared" si="26"/>
        <v>46910.605263157893</v>
      </c>
      <c r="CW92" s="776"/>
      <c r="CX92" s="776"/>
      <c r="CY92" s="776"/>
      <c r="CZ92" s="776"/>
      <c r="DA92" s="776"/>
      <c r="DB92" s="776"/>
      <c r="DC92" s="776"/>
      <c r="DD92" s="776"/>
      <c r="DE92" s="777"/>
    </row>
    <row r="93" spans="1:122" s="3" customFormat="1" ht="23.25" customHeight="1" x14ac:dyDescent="0.2">
      <c r="A93" s="809" t="s">
        <v>2009</v>
      </c>
      <c r="B93" s="810"/>
      <c r="C93" s="810"/>
      <c r="D93" s="810"/>
      <c r="E93" s="810"/>
      <c r="F93" s="810"/>
      <c r="G93" s="810"/>
      <c r="H93" s="810"/>
      <c r="I93" s="810"/>
      <c r="J93" s="810"/>
      <c r="K93" s="810"/>
      <c r="L93" s="810"/>
      <c r="M93" s="810"/>
      <c r="N93" s="810"/>
      <c r="O93" s="810"/>
      <c r="P93" s="803" t="s">
        <v>2010</v>
      </c>
      <c r="Q93" s="803"/>
      <c r="R93" s="803"/>
      <c r="S93" s="803"/>
      <c r="T93" s="803"/>
      <c r="U93" s="803"/>
      <c r="V93" s="803"/>
      <c r="W93" s="803"/>
      <c r="X93" s="803"/>
      <c r="Y93" s="803"/>
      <c r="Z93" s="803"/>
      <c r="AA93" s="803"/>
      <c r="AB93" s="803"/>
      <c r="AC93" s="803"/>
      <c r="AD93" s="804"/>
      <c r="AE93" s="804"/>
      <c r="AF93" s="804"/>
      <c r="AG93" s="805">
        <v>1</v>
      </c>
      <c r="AH93" s="805"/>
      <c r="AI93" s="805"/>
      <c r="AJ93" s="805"/>
      <c r="AK93" s="806">
        <v>8713.2000000000007</v>
      </c>
      <c r="AL93" s="807"/>
      <c r="AM93" s="807"/>
      <c r="AN93" s="807"/>
      <c r="AO93" s="807"/>
      <c r="AP93" s="808"/>
      <c r="AQ93" s="776">
        <f t="shared" si="24"/>
        <v>104558.40000000001</v>
      </c>
      <c r="AR93" s="776"/>
      <c r="AS93" s="776"/>
      <c r="AT93" s="776"/>
      <c r="AU93" s="776"/>
      <c r="AV93" s="776"/>
      <c r="AW93" s="776"/>
      <c r="AX93" s="776"/>
      <c r="AY93" s="799"/>
      <c r="AZ93" s="799"/>
      <c r="BA93" s="799"/>
      <c r="BB93" s="799"/>
      <c r="BC93" s="799"/>
      <c r="BD93" s="799"/>
      <c r="BE93" s="799"/>
      <c r="BF93" s="799"/>
      <c r="BG93" s="799"/>
      <c r="BH93" s="799"/>
      <c r="BI93" s="799"/>
      <c r="BJ93" s="799"/>
      <c r="BK93" s="799"/>
      <c r="BL93" s="799"/>
      <c r="BM93" s="799"/>
      <c r="BN93" s="799"/>
      <c r="BO93" s="799">
        <f t="shared" si="25"/>
        <v>14330.92105263158</v>
      </c>
      <c r="BP93" s="799"/>
      <c r="BQ93" s="799"/>
      <c r="BR93" s="799"/>
      <c r="BS93" s="799"/>
      <c r="BT93" s="799"/>
      <c r="BU93" s="799"/>
      <c r="BV93" s="799"/>
      <c r="BW93" s="799"/>
      <c r="BX93" s="799"/>
      <c r="BY93" s="799"/>
      <c r="BZ93" s="799"/>
      <c r="CA93" s="799"/>
      <c r="CB93" s="799"/>
      <c r="CC93" s="799"/>
      <c r="CD93" s="799"/>
      <c r="CE93" s="799"/>
      <c r="CF93" s="799"/>
      <c r="CG93" s="799"/>
      <c r="CH93" s="799"/>
      <c r="CI93" s="799"/>
      <c r="CJ93" s="799"/>
      <c r="CK93" s="799"/>
      <c r="CL93" s="799"/>
      <c r="CM93" s="799"/>
      <c r="CN93" s="799"/>
      <c r="CO93" s="799"/>
      <c r="CP93" s="799"/>
      <c r="CQ93" s="799"/>
      <c r="CR93" s="799"/>
      <c r="CS93" s="799"/>
      <c r="CT93" s="799"/>
      <c r="CU93" s="799"/>
      <c r="CV93" s="776">
        <f t="shared" si="26"/>
        <v>118889.3210526316</v>
      </c>
      <c r="CW93" s="776"/>
      <c r="CX93" s="776"/>
      <c r="CY93" s="776"/>
      <c r="CZ93" s="776"/>
      <c r="DA93" s="776"/>
      <c r="DB93" s="776"/>
      <c r="DC93" s="776"/>
      <c r="DD93" s="776"/>
      <c r="DE93" s="777"/>
    </row>
    <row r="94" spans="1:122" s="3" customFormat="1" ht="23.25" customHeight="1" x14ac:dyDescent="0.2">
      <c r="A94" s="809" t="s">
        <v>2011</v>
      </c>
      <c r="B94" s="810"/>
      <c r="C94" s="810"/>
      <c r="D94" s="810"/>
      <c r="E94" s="810"/>
      <c r="F94" s="810"/>
      <c r="G94" s="810"/>
      <c r="H94" s="810"/>
      <c r="I94" s="810"/>
      <c r="J94" s="810"/>
      <c r="K94" s="810"/>
      <c r="L94" s="810"/>
      <c r="M94" s="810"/>
      <c r="N94" s="810"/>
      <c r="O94" s="810"/>
      <c r="P94" s="803" t="s">
        <v>2010</v>
      </c>
      <c r="Q94" s="803"/>
      <c r="R94" s="803"/>
      <c r="S94" s="803"/>
      <c r="T94" s="803"/>
      <c r="U94" s="803"/>
      <c r="V94" s="803"/>
      <c r="W94" s="803"/>
      <c r="X94" s="803"/>
      <c r="Y94" s="803"/>
      <c r="Z94" s="803"/>
      <c r="AA94" s="803"/>
      <c r="AB94" s="803"/>
      <c r="AC94" s="803"/>
      <c r="AD94" s="804"/>
      <c r="AE94" s="804"/>
      <c r="AF94" s="804"/>
      <c r="AG94" s="805">
        <v>1</v>
      </c>
      <c r="AH94" s="805"/>
      <c r="AI94" s="805"/>
      <c r="AJ94" s="805"/>
      <c r="AK94" s="806">
        <v>8311.5</v>
      </c>
      <c r="AL94" s="807"/>
      <c r="AM94" s="807"/>
      <c r="AN94" s="807"/>
      <c r="AO94" s="807"/>
      <c r="AP94" s="808"/>
      <c r="AQ94" s="776">
        <f t="shared" si="24"/>
        <v>99738</v>
      </c>
      <c r="AR94" s="776"/>
      <c r="AS94" s="776"/>
      <c r="AT94" s="776"/>
      <c r="AU94" s="776"/>
      <c r="AV94" s="776"/>
      <c r="AW94" s="776"/>
      <c r="AX94" s="776"/>
      <c r="AY94" s="799"/>
      <c r="AZ94" s="799"/>
      <c r="BA94" s="799"/>
      <c r="BB94" s="799"/>
      <c r="BC94" s="799"/>
      <c r="BD94" s="799"/>
      <c r="BE94" s="799"/>
      <c r="BF94" s="799"/>
      <c r="BG94" s="799"/>
      <c r="BH94" s="799"/>
      <c r="BI94" s="799"/>
      <c r="BJ94" s="799"/>
      <c r="BK94" s="799"/>
      <c r="BL94" s="799"/>
      <c r="BM94" s="799"/>
      <c r="BN94" s="799"/>
      <c r="BO94" s="799">
        <f t="shared" si="25"/>
        <v>13670.230263157897</v>
      </c>
      <c r="BP94" s="799"/>
      <c r="BQ94" s="799"/>
      <c r="BR94" s="799"/>
      <c r="BS94" s="799"/>
      <c r="BT94" s="799"/>
      <c r="BU94" s="799"/>
      <c r="BV94" s="799"/>
      <c r="BW94" s="799"/>
      <c r="BX94" s="799"/>
      <c r="BY94" s="799"/>
      <c r="BZ94" s="799"/>
      <c r="CA94" s="799"/>
      <c r="CB94" s="799"/>
      <c r="CC94" s="799"/>
      <c r="CD94" s="799"/>
      <c r="CE94" s="799"/>
      <c r="CF94" s="799"/>
      <c r="CG94" s="799"/>
      <c r="CH94" s="799"/>
      <c r="CI94" s="799"/>
      <c r="CJ94" s="799"/>
      <c r="CK94" s="799"/>
      <c r="CL94" s="799"/>
      <c r="CM94" s="799"/>
      <c r="CN94" s="799"/>
      <c r="CO94" s="799"/>
      <c r="CP94" s="799"/>
      <c r="CQ94" s="799"/>
      <c r="CR94" s="799"/>
      <c r="CS94" s="799"/>
      <c r="CT94" s="799"/>
      <c r="CU94" s="799"/>
      <c r="CV94" s="776">
        <f t="shared" si="26"/>
        <v>113408.23026315789</v>
      </c>
      <c r="CW94" s="776"/>
      <c r="CX94" s="776"/>
      <c r="CY94" s="776"/>
      <c r="CZ94" s="776"/>
      <c r="DA94" s="776"/>
      <c r="DB94" s="776"/>
      <c r="DC94" s="776"/>
      <c r="DD94" s="776"/>
      <c r="DE94" s="777"/>
      <c r="DR94" s="81">
        <f>SUM(CV93:DE100)</f>
        <v>2983266.433421053</v>
      </c>
    </row>
    <row r="95" spans="1:122" s="3" customFormat="1" ht="23.25" customHeight="1" x14ac:dyDescent="0.2">
      <c r="A95" s="809" t="s">
        <v>2012</v>
      </c>
      <c r="B95" s="810"/>
      <c r="C95" s="810"/>
      <c r="D95" s="810"/>
      <c r="E95" s="810"/>
      <c r="F95" s="810"/>
      <c r="G95" s="810"/>
      <c r="H95" s="810"/>
      <c r="I95" s="810"/>
      <c r="J95" s="810"/>
      <c r="K95" s="810"/>
      <c r="L95" s="810"/>
      <c r="M95" s="810"/>
      <c r="N95" s="810"/>
      <c r="O95" s="810"/>
      <c r="P95" s="803" t="s">
        <v>2010</v>
      </c>
      <c r="Q95" s="803"/>
      <c r="R95" s="803"/>
      <c r="S95" s="803"/>
      <c r="T95" s="803"/>
      <c r="U95" s="803"/>
      <c r="V95" s="803"/>
      <c r="W95" s="803"/>
      <c r="X95" s="803"/>
      <c r="Y95" s="803"/>
      <c r="Z95" s="803"/>
      <c r="AA95" s="803"/>
      <c r="AB95" s="803"/>
      <c r="AC95" s="803"/>
      <c r="AD95" s="804"/>
      <c r="AE95" s="804"/>
      <c r="AF95" s="804"/>
      <c r="AG95" s="805">
        <v>14</v>
      </c>
      <c r="AH95" s="805"/>
      <c r="AI95" s="805"/>
      <c r="AJ95" s="805"/>
      <c r="AK95" s="806">
        <v>6764.1</v>
      </c>
      <c r="AL95" s="807"/>
      <c r="AM95" s="807"/>
      <c r="AN95" s="807"/>
      <c r="AO95" s="807"/>
      <c r="AP95" s="808"/>
      <c r="AQ95" s="776">
        <f t="shared" si="24"/>
        <v>1136368.8</v>
      </c>
      <c r="AR95" s="776"/>
      <c r="AS95" s="776"/>
      <c r="AT95" s="776"/>
      <c r="AU95" s="776"/>
      <c r="AV95" s="776"/>
      <c r="AW95" s="776"/>
      <c r="AX95" s="776"/>
      <c r="AY95" s="799"/>
      <c r="AZ95" s="799"/>
      <c r="BA95" s="799"/>
      <c r="BB95" s="799"/>
      <c r="BC95" s="799"/>
      <c r="BD95" s="799"/>
      <c r="BE95" s="799"/>
      <c r="BF95" s="799"/>
      <c r="BG95" s="799"/>
      <c r="BH95" s="799"/>
      <c r="BI95" s="799"/>
      <c r="BJ95" s="799"/>
      <c r="BK95" s="799"/>
      <c r="BL95" s="799"/>
      <c r="BM95" s="799"/>
      <c r="BN95" s="799"/>
      <c r="BO95" s="799">
        <f t="shared" si="25"/>
        <v>155752.30263157896</v>
      </c>
      <c r="BP95" s="799"/>
      <c r="BQ95" s="799"/>
      <c r="BR95" s="799"/>
      <c r="BS95" s="799"/>
      <c r="BT95" s="799"/>
      <c r="BU95" s="799"/>
      <c r="BV95" s="799"/>
      <c r="BW95" s="799"/>
      <c r="BX95" s="799"/>
      <c r="BY95" s="799"/>
      <c r="BZ95" s="799"/>
      <c r="CA95" s="799"/>
      <c r="CB95" s="799"/>
      <c r="CC95" s="799"/>
      <c r="CD95" s="799"/>
      <c r="CE95" s="799"/>
      <c r="CF95" s="799"/>
      <c r="CG95" s="799"/>
      <c r="CH95" s="799"/>
      <c r="CI95" s="799"/>
      <c r="CJ95" s="799"/>
      <c r="CK95" s="799"/>
      <c r="CL95" s="799"/>
      <c r="CM95" s="799"/>
      <c r="CN95" s="799"/>
      <c r="CO95" s="799"/>
      <c r="CP95" s="799"/>
      <c r="CQ95" s="799"/>
      <c r="CR95" s="799"/>
      <c r="CS95" s="799"/>
      <c r="CT95" s="799"/>
      <c r="CU95" s="799"/>
      <c r="CV95" s="776">
        <f t="shared" si="26"/>
        <v>1292121.1026315789</v>
      </c>
      <c r="CW95" s="776"/>
      <c r="CX95" s="776"/>
      <c r="CY95" s="776"/>
      <c r="CZ95" s="776"/>
      <c r="DA95" s="776"/>
      <c r="DB95" s="776"/>
      <c r="DC95" s="776"/>
      <c r="DD95" s="776"/>
      <c r="DE95" s="777"/>
    </row>
    <row r="96" spans="1:122" s="3" customFormat="1" ht="23.25" customHeight="1" x14ac:dyDescent="0.2">
      <c r="A96" s="809" t="s">
        <v>2013</v>
      </c>
      <c r="B96" s="810"/>
      <c r="C96" s="810"/>
      <c r="D96" s="810"/>
      <c r="E96" s="810"/>
      <c r="F96" s="810"/>
      <c r="G96" s="810"/>
      <c r="H96" s="810"/>
      <c r="I96" s="810"/>
      <c r="J96" s="810"/>
      <c r="K96" s="810"/>
      <c r="L96" s="810"/>
      <c r="M96" s="810"/>
      <c r="N96" s="810"/>
      <c r="O96" s="810"/>
      <c r="P96" s="803" t="s">
        <v>2014</v>
      </c>
      <c r="Q96" s="803"/>
      <c r="R96" s="803"/>
      <c r="S96" s="803"/>
      <c r="T96" s="803"/>
      <c r="U96" s="803"/>
      <c r="V96" s="803"/>
      <c r="W96" s="803"/>
      <c r="X96" s="803"/>
      <c r="Y96" s="803"/>
      <c r="Z96" s="803"/>
      <c r="AA96" s="803"/>
      <c r="AB96" s="803"/>
      <c r="AC96" s="803"/>
      <c r="AD96" s="804"/>
      <c r="AE96" s="804"/>
      <c r="AF96" s="804"/>
      <c r="AG96" s="805">
        <v>1</v>
      </c>
      <c r="AH96" s="805"/>
      <c r="AI96" s="805"/>
      <c r="AJ96" s="805"/>
      <c r="AK96" s="806">
        <v>10058</v>
      </c>
      <c r="AL96" s="807"/>
      <c r="AM96" s="807"/>
      <c r="AN96" s="807"/>
      <c r="AO96" s="807"/>
      <c r="AP96" s="808"/>
      <c r="AQ96" s="776">
        <f t="shared" si="24"/>
        <v>120696</v>
      </c>
      <c r="AR96" s="776"/>
      <c r="AS96" s="776"/>
      <c r="AT96" s="776"/>
      <c r="AU96" s="776"/>
      <c r="AV96" s="776"/>
      <c r="AW96" s="776"/>
      <c r="AX96" s="776"/>
      <c r="AY96" s="799"/>
      <c r="AZ96" s="799"/>
      <c r="BA96" s="799"/>
      <c r="BB96" s="799"/>
      <c r="BC96" s="799"/>
      <c r="BD96" s="799"/>
      <c r="BE96" s="799"/>
      <c r="BF96" s="799"/>
      <c r="BG96" s="799"/>
      <c r="BH96" s="799"/>
      <c r="BI96" s="799"/>
      <c r="BJ96" s="799"/>
      <c r="BK96" s="799"/>
      <c r="BL96" s="799"/>
      <c r="BM96" s="799"/>
      <c r="BN96" s="799"/>
      <c r="BO96" s="799">
        <f t="shared" si="25"/>
        <v>16542.763157894737</v>
      </c>
      <c r="BP96" s="799"/>
      <c r="BQ96" s="799"/>
      <c r="BR96" s="799"/>
      <c r="BS96" s="799"/>
      <c r="BT96" s="799"/>
      <c r="BU96" s="799"/>
      <c r="BV96" s="799"/>
      <c r="BW96" s="799"/>
      <c r="BX96" s="799"/>
      <c r="BY96" s="799"/>
      <c r="BZ96" s="799"/>
      <c r="CA96" s="799"/>
      <c r="CB96" s="799"/>
      <c r="CC96" s="799"/>
      <c r="CD96" s="799"/>
      <c r="CE96" s="799"/>
      <c r="CF96" s="799"/>
      <c r="CG96" s="799"/>
      <c r="CH96" s="799"/>
      <c r="CI96" s="799"/>
      <c r="CJ96" s="799"/>
      <c r="CK96" s="799"/>
      <c r="CL96" s="799"/>
      <c r="CM96" s="799"/>
      <c r="CN96" s="799"/>
      <c r="CO96" s="799"/>
      <c r="CP96" s="799"/>
      <c r="CQ96" s="799"/>
      <c r="CR96" s="799"/>
      <c r="CS96" s="799"/>
      <c r="CT96" s="799"/>
      <c r="CU96" s="799"/>
      <c r="CV96" s="776">
        <f t="shared" si="26"/>
        <v>137238.76315789475</v>
      </c>
      <c r="CW96" s="776"/>
      <c r="CX96" s="776"/>
      <c r="CY96" s="776"/>
      <c r="CZ96" s="776"/>
      <c r="DA96" s="776"/>
      <c r="DB96" s="776"/>
      <c r="DC96" s="776"/>
      <c r="DD96" s="776"/>
      <c r="DE96" s="777"/>
    </row>
    <row r="97" spans="1:122" s="3" customFormat="1" ht="23.25" customHeight="1" x14ac:dyDescent="0.2">
      <c r="A97" s="809" t="s">
        <v>2033</v>
      </c>
      <c r="B97" s="810"/>
      <c r="C97" s="810"/>
      <c r="D97" s="810"/>
      <c r="E97" s="810"/>
      <c r="F97" s="810"/>
      <c r="G97" s="810"/>
      <c r="H97" s="810"/>
      <c r="I97" s="810"/>
      <c r="J97" s="810"/>
      <c r="K97" s="810"/>
      <c r="L97" s="810"/>
      <c r="M97" s="810"/>
      <c r="N97" s="810"/>
      <c r="O97" s="810"/>
      <c r="P97" s="803" t="s">
        <v>2014</v>
      </c>
      <c r="Q97" s="803"/>
      <c r="R97" s="803"/>
      <c r="S97" s="803"/>
      <c r="T97" s="803"/>
      <c r="U97" s="803"/>
      <c r="V97" s="803"/>
      <c r="W97" s="803"/>
      <c r="X97" s="803"/>
      <c r="Y97" s="803"/>
      <c r="Z97" s="803"/>
      <c r="AA97" s="803"/>
      <c r="AB97" s="803"/>
      <c r="AC97" s="803"/>
      <c r="AD97" s="804"/>
      <c r="AE97" s="804"/>
      <c r="AF97" s="804"/>
      <c r="AG97" s="805">
        <v>1</v>
      </c>
      <c r="AH97" s="805"/>
      <c r="AI97" s="805"/>
      <c r="AJ97" s="805"/>
      <c r="AK97" s="806">
        <v>6218.26</v>
      </c>
      <c r="AL97" s="807"/>
      <c r="AM97" s="807"/>
      <c r="AN97" s="807"/>
      <c r="AO97" s="807"/>
      <c r="AP97" s="808"/>
      <c r="AQ97" s="776">
        <f t="shared" ref="AQ97" si="33">AG97*AK97*12</f>
        <v>74619.12</v>
      </c>
      <c r="AR97" s="776"/>
      <c r="AS97" s="776"/>
      <c r="AT97" s="776"/>
      <c r="AU97" s="776"/>
      <c r="AV97" s="776"/>
      <c r="AW97" s="776"/>
      <c r="AX97" s="776"/>
      <c r="AY97" s="799"/>
      <c r="AZ97" s="799"/>
      <c r="BA97" s="799"/>
      <c r="BB97" s="799"/>
      <c r="BC97" s="799"/>
      <c r="BD97" s="799"/>
      <c r="BE97" s="799"/>
      <c r="BF97" s="799"/>
      <c r="BG97" s="799"/>
      <c r="BH97" s="799"/>
      <c r="BI97" s="799"/>
      <c r="BJ97" s="799"/>
      <c r="BK97" s="799"/>
      <c r="BL97" s="799"/>
      <c r="BM97" s="799"/>
      <c r="BN97" s="799"/>
      <c r="BO97" s="799">
        <f t="shared" ref="BO97" si="34">(((AK97/30.4)*50)*AG97)</f>
        <v>10227.401315789475</v>
      </c>
      <c r="BP97" s="799"/>
      <c r="BQ97" s="799"/>
      <c r="BR97" s="799"/>
      <c r="BS97" s="799"/>
      <c r="BT97" s="799"/>
      <c r="BU97" s="799"/>
      <c r="BV97" s="799"/>
      <c r="BW97" s="799"/>
      <c r="BX97" s="799"/>
      <c r="BY97" s="799"/>
      <c r="BZ97" s="799"/>
      <c r="CA97" s="799"/>
      <c r="CB97" s="799"/>
      <c r="CC97" s="799"/>
      <c r="CD97" s="799"/>
      <c r="CE97" s="799"/>
      <c r="CF97" s="799"/>
      <c r="CG97" s="799"/>
      <c r="CH97" s="799"/>
      <c r="CI97" s="799"/>
      <c r="CJ97" s="799"/>
      <c r="CK97" s="799"/>
      <c r="CL97" s="799"/>
      <c r="CM97" s="799"/>
      <c r="CN97" s="799"/>
      <c r="CO97" s="799"/>
      <c r="CP97" s="799"/>
      <c r="CQ97" s="799"/>
      <c r="CR97" s="799"/>
      <c r="CS97" s="799"/>
      <c r="CT97" s="799"/>
      <c r="CU97" s="799"/>
      <c r="CV97" s="776">
        <f t="shared" ref="CV97" si="35">SUM(AQ97:CU97)</f>
        <v>84846.521315789476</v>
      </c>
      <c r="CW97" s="776"/>
      <c r="CX97" s="776"/>
      <c r="CY97" s="776"/>
      <c r="CZ97" s="776"/>
      <c r="DA97" s="776"/>
      <c r="DB97" s="776"/>
      <c r="DC97" s="776"/>
      <c r="DD97" s="776"/>
      <c r="DE97" s="777"/>
    </row>
    <row r="98" spans="1:122" s="3" customFormat="1" ht="23.25" customHeight="1" x14ac:dyDescent="0.2">
      <c r="A98" s="809" t="s">
        <v>2034</v>
      </c>
      <c r="B98" s="810"/>
      <c r="C98" s="810"/>
      <c r="D98" s="810"/>
      <c r="E98" s="810"/>
      <c r="F98" s="810"/>
      <c r="G98" s="810"/>
      <c r="H98" s="810"/>
      <c r="I98" s="810"/>
      <c r="J98" s="810"/>
      <c r="K98" s="810"/>
      <c r="L98" s="810"/>
      <c r="M98" s="810"/>
      <c r="N98" s="810"/>
      <c r="O98" s="810"/>
      <c r="P98" s="803" t="s">
        <v>2014</v>
      </c>
      <c r="Q98" s="803"/>
      <c r="R98" s="803"/>
      <c r="S98" s="803"/>
      <c r="T98" s="803"/>
      <c r="U98" s="803"/>
      <c r="V98" s="803"/>
      <c r="W98" s="803"/>
      <c r="X98" s="803"/>
      <c r="Y98" s="803"/>
      <c r="Z98" s="803"/>
      <c r="AA98" s="803"/>
      <c r="AB98" s="803"/>
      <c r="AC98" s="803"/>
      <c r="AD98" s="804"/>
      <c r="AE98" s="804"/>
      <c r="AF98" s="804"/>
      <c r="AG98" s="805">
        <v>1</v>
      </c>
      <c r="AH98" s="805"/>
      <c r="AI98" s="805"/>
      <c r="AJ98" s="805"/>
      <c r="AK98" s="806">
        <v>6218.26</v>
      </c>
      <c r="AL98" s="807"/>
      <c r="AM98" s="807"/>
      <c r="AN98" s="807"/>
      <c r="AO98" s="807"/>
      <c r="AP98" s="808"/>
      <c r="AQ98" s="776">
        <f t="shared" ref="AQ98" si="36">AG98*AK98*12</f>
        <v>74619.12</v>
      </c>
      <c r="AR98" s="776"/>
      <c r="AS98" s="776"/>
      <c r="AT98" s="776"/>
      <c r="AU98" s="776"/>
      <c r="AV98" s="776"/>
      <c r="AW98" s="776"/>
      <c r="AX98" s="776"/>
      <c r="AY98" s="799"/>
      <c r="AZ98" s="799"/>
      <c r="BA98" s="799"/>
      <c r="BB98" s="799"/>
      <c r="BC98" s="799"/>
      <c r="BD98" s="799"/>
      <c r="BE98" s="799"/>
      <c r="BF98" s="799"/>
      <c r="BG98" s="799"/>
      <c r="BH98" s="799"/>
      <c r="BI98" s="799"/>
      <c r="BJ98" s="799"/>
      <c r="BK98" s="799"/>
      <c r="BL98" s="799"/>
      <c r="BM98" s="799"/>
      <c r="BN98" s="799"/>
      <c r="BO98" s="799">
        <f t="shared" ref="BO98" si="37">(((AK98/30.4)*50)*AG98)</f>
        <v>10227.401315789475</v>
      </c>
      <c r="BP98" s="799"/>
      <c r="BQ98" s="799"/>
      <c r="BR98" s="799"/>
      <c r="BS98" s="799"/>
      <c r="BT98" s="799"/>
      <c r="BU98" s="799"/>
      <c r="BV98" s="799"/>
      <c r="BW98" s="799"/>
      <c r="BX98" s="799"/>
      <c r="BY98" s="799"/>
      <c r="BZ98" s="799"/>
      <c r="CA98" s="799"/>
      <c r="CB98" s="799"/>
      <c r="CC98" s="799"/>
      <c r="CD98" s="799"/>
      <c r="CE98" s="799"/>
      <c r="CF98" s="799"/>
      <c r="CG98" s="799"/>
      <c r="CH98" s="799"/>
      <c r="CI98" s="799"/>
      <c r="CJ98" s="799"/>
      <c r="CK98" s="799"/>
      <c r="CL98" s="799"/>
      <c r="CM98" s="799"/>
      <c r="CN98" s="799"/>
      <c r="CO98" s="799"/>
      <c r="CP98" s="799"/>
      <c r="CQ98" s="799"/>
      <c r="CR98" s="799"/>
      <c r="CS98" s="799"/>
      <c r="CT98" s="799"/>
      <c r="CU98" s="799"/>
      <c r="CV98" s="776">
        <f t="shared" ref="CV98" si="38">SUM(AQ98:CU98)</f>
        <v>84846.521315789476</v>
      </c>
      <c r="CW98" s="776"/>
      <c r="CX98" s="776"/>
      <c r="CY98" s="776"/>
      <c r="CZ98" s="776"/>
      <c r="DA98" s="776"/>
      <c r="DB98" s="776"/>
      <c r="DC98" s="776"/>
      <c r="DD98" s="776"/>
      <c r="DE98" s="777"/>
      <c r="DR98" s="81"/>
    </row>
    <row r="99" spans="1:122" s="3" customFormat="1" ht="23.25" customHeight="1" x14ac:dyDescent="0.2">
      <c r="A99" s="809" t="s">
        <v>2015</v>
      </c>
      <c r="B99" s="810"/>
      <c r="C99" s="810"/>
      <c r="D99" s="810"/>
      <c r="E99" s="810"/>
      <c r="F99" s="810"/>
      <c r="G99" s="810"/>
      <c r="H99" s="810"/>
      <c r="I99" s="810"/>
      <c r="J99" s="810"/>
      <c r="K99" s="810"/>
      <c r="L99" s="810"/>
      <c r="M99" s="810"/>
      <c r="N99" s="810"/>
      <c r="O99" s="810"/>
      <c r="P99" s="803" t="s">
        <v>2014</v>
      </c>
      <c r="Q99" s="803"/>
      <c r="R99" s="803"/>
      <c r="S99" s="803"/>
      <c r="T99" s="803"/>
      <c r="U99" s="803"/>
      <c r="V99" s="803"/>
      <c r="W99" s="803"/>
      <c r="X99" s="803"/>
      <c r="Y99" s="803"/>
      <c r="Z99" s="803"/>
      <c r="AA99" s="803"/>
      <c r="AB99" s="803"/>
      <c r="AC99" s="803"/>
      <c r="AD99" s="804"/>
      <c r="AE99" s="804"/>
      <c r="AF99" s="804"/>
      <c r="AG99" s="805">
        <v>11</v>
      </c>
      <c r="AH99" s="805"/>
      <c r="AI99" s="805"/>
      <c r="AJ99" s="805"/>
      <c r="AK99" s="806">
        <v>6218.5</v>
      </c>
      <c r="AL99" s="807"/>
      <c r="AM99" s="807"/>
      <c r="AN99" s="807"/>
      <c r="AO99" s="807"/>
      <c r="AP99" s="808"/>
      <c r="AQ99" s="776">
        <f t="shared" si="24"/>
        <v>820842</v>
      </c>
      <c r="AR99" s="776"/>
      <c r="AS99" s="776"/>
      <c r="AT99" s="776"/>
      <c r="AU99" s="776"/>
      <c r="AV99" s="776"/>
      <c r="AW99" s="776"/>
      <c r="AX99" s="776"/>
      <c r="AY99" s="799"/>
      <c r="AZ99" s="799"/>
      <c r="BA99" s="799"/>
      <c r="BB99" s="799"/>
      <c r="BC99" s="799"/>
      <c r="BD99" s="799"/>
      <c r="BE99" s="799"/>
      <c r="BF99" s="799"/>
      <c r="BG99" s="799"/>
      <c r="BH99" s="799"/>
      <c r="BI99" s="799"/>
      <c r="BJ99" s="799"/>
      <c r="BK99" s="799"/>
      <c r="BL99" s="799"/>
      <c r="BM99" s="799"/>
      <c r="BN99" s="799"/>
      <c r="BO99" s="799">
        <f t="shared" si="25"/>
        <v>112505.75657894739</v>
      </c>
      <c r="BP99" s="799"/>
      <c r="BQ99" s="799"/>
      <c r="BR99" s="799"/>
      <c r="BS99" s="799"/>
      <c r="BT99" s="799"/>
      <c r="BU99" s="799"/>
      <c r="BV99" s="799"/>
      <c r="BW99" s="799"/>
      <c r="BX99" s="799"/>
      <c r="BY99" s="799"/>
      <c r="BZ99" s="799"/>
      <c r="CA99" s="799"/>
      <c r="CB99" s="799"/>
      <c r="CC99" s="799"/>
      <c r="CD99" s="799"/>
      <c r="CE99" s="799"/>
      <c r="CF99" s="799"/>
      <c r="CG99" s="799"/>
      <c r="CH99" s="799"/>
      <c r="CI99" s="799"/>
      <c r="CJ99" s="799"/>
      <c r="CK99" s="799"/>
      <c r="CL99" s="799"/>
      <c r="CM99" s="799"/>
      <c r="CN99" s="799"/>
      <c r="CO99" s="799"/>
      <c r="CP99" s="799"/>
      <c r="CQ99" s="799"/>
      <c r="CR99" s="799"/>
      <c r="CS99" s="799"/>
      <c r="CT99" s="799"/>
      <c r="CU99" s="799"/>
      <c r="CV99" s="776">
        <f t="shared" si="26"/>
        <v>933347.75657894742</v>
      </c>
      <c r="CW99" s="776"/>
      <c r="CX99" s="776"/>
      <c r="CY99" s="776"/>
      <c r="CZ99" s="776"/>
      <c r="DA99" s="776"/>
      <c r="DB99" s="776"/>
      <c r="DC99" s="776"/>
      <c r="DD99" s="776"/>
      <c r="DE99" s="777"/>
    </row>
    <row r="100" spans="1:122" s="3" customFormat="1" ht="23.25" customHeight="1" x14ac:dyDescent="0.2">
      <c r="A100" s="809" t="s">
        <v>2016</v>
      </c>
      <c r="B100" s="810"/>
      <c r="C100" s="810"/>
      <c r="D100" s="810"/>
      <c r="E100" s="810"/>
      <c r="F100" s="810"/>
      <c r="G100" s="810"/>
      <c r="H100" s="810"/>
      <c r="I100" s="810"/>
      <c r="J100" s="810"/>
      <c r="K100" s="810"/>
      <c r="L100" s="810"/>
      <c r="M100" s="810"/>
      <c r="N100" s="810"/>
      <c r="O100" s="810"/>
      <c r="P100" s="803" t="s">
        <v>2010</v>
      </c>
      <c r="Q100" s="803"/>
      <c r="R100" s="803"/>
      <c r="S100" s="803"/>
      <c r="T100" s="803"/>
      <c r="U100" s="803"/>
      <c r="V100" s="803"/>
      <c r="W100" s="803"/>
      <c r="X100" s="803"/>
      <c r="Y100" s="803"/>
      <c r="Z100" s="803"/>
      <c r="AA100" s="803"/>
      <c r="AB100" s="803"/>
      <c r="AC100" s="803"/>
      <c r="AD100" s="804"/>
      <c r="AE100" s="804"/>
      <c r="AF100" s="804"/>
      <c r="AG100" s="805">
        <v>1</v>
      </c>
      <c r="AH100" s="805"/>
      <c r="AI100" s="805"/>
      <c r="AJ100" s="805"/>
      <c r="AK100" s="806">
        <v>16018.5</v>
      </c>
      <c r="AL100" s="807"/>
      <c r="AM100" s="807"/>
      <c r="AN100" s="807"/>
      <c r="AO100" s="807"/>
      <c r="AP100" s="808"/>
      <c r="AQ100" s="776">
        <f t="shared" si="24"/>
        <v>192222</v>
      </c>
      <c r="AR100" s="776"/>
      <c r="AS100" s="776"/>
      <c r="AT100" s="776"/>
      <c r="AU100" s="776"/>
      <c r="AV100" s="776"/>
      <c r="AW100" s="776"/>
      <c r="AX100" s="776"/>
      <c r="AY100" s="799"/>
      <c r="AZ100" s="799"/>
      <c r="BA100" s="799"/>
      <c r="BB100" s="799"/>
      <c r="BC100" s="799"/>
      <c r="BD100" s="799"/>
      <c r="BE100" s="799"/>
      <c r="BF100" s="799"/>
      <c r="BG100" s="799"/>
      <c r="BH100" s="799"/>
      <c r="BI100" s="799"/>
      <c r="BJ100" s="799"/>
      <c r="BK100" s="799"/>
      <c r="BL100" s="799"/>
      <c r="BM100" s="799"/>
      <c r="BN100" s="799"/>
      <c r="BO100" s="799">
        <f t="shared" si="25"/>
        <v>26346.21710526316</v>
      </c>
      <c r="BP100" s="799"/>
      <c r="BQ100" s="799"/>
      <c r="BR100" s="799"/>
      <c r="BS100" s="799"/>
      <c r="BT100" s="799"/>
      <c r="BU100" s="799"/>
      <c r="BV100" s="799"/>
      <c r="BW100" s="799"/>
      <c r="BX100" s="799"/>
      <c r="BY100" s="799"/>
      <c r="BZ100" s="799"/>
      <c r="CA100" s="799"/>
      <c r="CB100" s="799"/>
      <c r="CC100" s="799"/>
      <c r="CD100" s="799"/>
      <c r="CE100" s="799"/>
      <c r="CF100" s="799"/>
      <c r="CG100" s="799"/>
      <c r="CH100" s="799"/>
      <c r="CI100" s="799"/>
      <c r="CJ100" s="799"/>
      <c r="CK100" s="799"/>
      <c r="CL100" s="799"/>
      <c r="CM100" s="799"/>
      <c r="CN100" s="799"/>
      <c r="CO100" s="799"/>
      <c r="CP100" s="799"/>
      <c r="CQ100" s="799"/>
      <c r="CR100" s="799"/>
      <c r="CS100" s="799"/>
      <c r="CT100" s="799"/>
      <c r="CU100" s="799"/>
      <c r="CV100" s="776">
        <f t="shared" si="26"/>
        <v>218568.21710526315</v>
      </c>
      <c r="CW100" s="776"/>
      <c r="CX100" s="776"/>
      <c r="CY100" s="776"/>
      <c r="CZ100" s="776"/>
      <c r="DA100" s="776"/>
      <c r="DB100" s="776"/>
      <c r="DC100" s="776"/>
      <c r="DD100" s="776"/>
      <c r="DE100" s="777"/>
    </row>
    <row r="101" spans="1:122" s="3" customFormat="1" ht="23.25" customHeight="1" x14ac:dyDescent="0.2">
      <c r="A101" s="811" t="s">
        <v>2017</v>
      </c>
      <c r="B101" s="812"/>
      <c r="C101" s="812"/>
      <c r="D101" s="812"/>
      <c r="E101" s="812"/>
      <c r="F101" s="812"/>
      <c r="G101" s="812"/>
      <c r="H101" s="812"/>
      <c r="I101" s="812"/>
      <c r="J101" s="812"/>
      <c r="K101" s="812"/>
      <c r="L101" s="812"/>
      <c r="M101" s="812"/>
      <c r="N101" s="812"/>
      <c r="O101" s="813"/>
      <c r="P101" s="803" t="s">
        <v>2018</v>
      </c>
      <c r="Q101" s="803"/>
      <c r="R101" s="803"/>
      <c r="S101" s="803"/>
      <c r="T101" s="803"/>
      <c r="U101" s="803"/>
      <c r="V101" s="803"/>
      <c r="W101" s="803"/>
      <c r="X101" s="803"/>
      <c r="Y101" s="803"/>
      <c r="Z101" s="803"/>
      <c r="AA101" s="803"/>
      <c r="AB101" s="803"/>
      <c r="AC101" s="803"/>
      <c r="AD101" s="804"/>
      <c r="AE101" s="804"/>
      <c r="AF101" s="804"/>
      <c r="AG101" s="805">
        <v>1</v>
      </c>
      <c r="AH101" s="805"/>
      <c r="AI101" s="805"/>
      <c r="AJ101" s="805"/>
      <c r="AK101" s="806">
        <v>6218.26</v>
      </c>
      <c r="AL101" s="807"/>
      <c r="AM101" s="807"/>
      <c r="AN101" s="807"/>
      <c r="AO101" s="807"/>
      <c r="AP101" s="808"/>
      <c r="AQ101" s="776">
        <f t="shared" si="24"/>
        <v>74619.12</v>
      </c>
      <c r="AR101" s="776"/>
      <c r="AS101" s="776"/>
      <c r="AT101" s="776"/>
      <c r="AU101" s="776"/>
      <c r="AV101" s="776"/>
      <c r="AW101" s="776"/>
      <c r="AX101" s="776"/>
      <c r="AY101" s="799"/>
      <c r="AZ101" s="799"/>
      <c r="BA101" s="799"/>
      <c r="BB101" s="799"/>
      <c r="BC101" s="799"/>
      <c r="BD101" s="799"/>
      <c r="BE101" s="799"/>
      <c r="BF101" s="799"/>
      <c r="BG101" s="799"/>
      <c r="BH101" s="799"/>
      <c r="BI101" s="799"/>
      <c r="BJ101" s="799"/>
      <c r="BK101" s="799"/>
      <c r="BL101" s="799"/>
      <c r="BM101" s="799"/>
      <c r="BN101" s="799"/>
      <c r="BO101" s="799">
        <f t="shared" si="25"/>
        <v>10227.401315789475</v>
      </c>
      <c r="BP101" s="799"/>
      <c r="BQ101" s="799"/>
      <c r="BR101" s="799"/>
      <c r="BS101" s="799"/>
      <c r="BT101" s="799"/>
      <c r="BU101" s="799"/>
      <c r="BV101" s="799"/>
      <c r="BW101" s="799"/>
      <c r="BX101" s="799"/>
      <c r="BY101" s="799"/>
      <c r="BZ101" s="799"/>
      <c r="CA101" s="799"/>
      <c r="CB101" s="799"/>
      <c r="CC101" s="799"/>
      <c r="CD101" s="799"/>
      <c r="CE101" s="799"/>
      <c r="CF101" s="799"/>
      <c r="CG101" s="799"/>
      <c r="CH101" s="799"/>
      <c r="CI101" s="799"/>
      <c r="CJ101" s="799"/>
      <c r="CK101" s="799"/>
      <c r="CL101" s="799"/>
      <c r="CM101" s="799"/>
      <c r="CN101" s="799"/>
      <c r="CO101" s="799"/>
      <c r="CP101" s="799"/>
      <c r="CQ101" s="799"/>
      <c r="CR101" s="799"/>
      <c r="CS101" s="799"/>
      <c r="CT101" s="799"/>
      <c r="CU101" s="799"/>
      <c r="CV101" s="776">
        <f t="shared" si="26"/>
        <v>84846.521315789476</v>
      </c>
      <c r="CW101" s="776"/>
      <c r="CX101" s="776"/>
      <c r="CY101" s="776"/>
      <c r="CZ101" s="776"/>
      <c r="DA101" s="776"/>
      <c r="DB101" s="776"/>
      <c r="DC101" s="776"/>
      <c r="DD101" s="776"/>
      <c r="DE101" s="777"/>
    </row>
    <row r="102" spans="1:122" s="3" customFormat="1" ht="23.25" customHeight="1" x14ac:dyDescent="0.2">
      <c r="A102" s="800" t="s">
        <v>2019</v>
      </c>
      <c r="B102" s="801"/>
      <c r="C102" s="801"/>
      <c r="D102" s="801"/>
      <c r="E102" s="801"/>
      <c r="F102" s="801"/>
      <c r="G102" s="801"/>
      <c r="H102" s="801"/>
      <c r="I102" s="801"/>
      <c r="J102" s="801"/>
      <c r="K102" s="801"/>
      <c r="L102" s="801"/>
      <c r="M102" s="801"/>
      <c r="N102" s="801"/>
      <c r="O102" s="802"/>
      <c r="P102" s="803" t="s">
        <v>2020</v>
      </c>
      <c r="Q102" s="803"/>
      <c r="R102" s="803"/>
      <c r="S102" s="803"/>
      <c r="T102" s="803"/>
      <c r="U102" s="803"/>
      <c r="V102" s="803"/>
      <c r="W102" s="803"/>
      <c r="X102" s="803"/>
      <c r="Y102" s="803"/>
      <c r="Z102" s="803"/>
      <c r="AA102" s="803"/>
      <c r="AB102" s="803"/>
      <c r="AC102" s="803"/>
      <c r="AD102" s="804"/>
      <c r="AE102" s="804"/>
      <c r="AF102" s="804"/>
      <c r="AG102" s="805">
        <v>1</v>
      </c>
      <c r="AH102" s="805"/>
      <c r="AI102" s="805"/>
      <c r="AJ102" s="805"/>
      <c r="AK102" s="806">
        <v>12000</v>
      </c>
      <c r="AL102" s="807"/>
      <c r="AM102" s="807"/>
      <c r="AN102" s="807"/>
      <c r="AO102" s="807"/>
      <c r="AP102" s="808"/>
      <c r="AQ102" s="776">
        <f t="shared" si="24"/>
        <v>144000</v>
      </c>
      <c r="AR102" s="776"/>
      <c r="AS102" s="776"/>
      <c r="AT102" s="776"/>
      <c r="AU102" s="776"/>
      <c r="AV102" s="776"/>
      <c r="AW102" s="776"/>
      <c r="AX102" s="776"/>
      <c r="AY102" s="799"/>
      <c r="AZ102" s="799"/>
      <c r="BA102" s="799"/>
      <c r="BB102" s="799"/>
      <c r="BC102" s="799"/>
      <c r="BD102" s="799"/>
      <c r="BE102" s="799"/>
      <c r="BF102" s="799"/>
      <c r="BG102" s="799"/>
      <c r="BH102" s="799"/>
      <c r="BI102" s="799"/>
      <c r="BJ102" s="799"/>
      <c r="BK102" s="799"/>
      <c r="BL102" s="799"/>
      <c r="BM102" s="799"/>
      <c r="BN102" s="799"/>
      <c r="BO102" s="799">
        <f t="shared" si="25"/>
        <v>19736.84210526316</v>
      </c>
      <c r="BP102" s="799"/>
      <c r="BQ102" s="799"/>
      <c r="BR102" s="799"/>
      <c r="BS102" s="799"/>
      <c r="BT102" s="799"/>
      <c r="BU102" s="799"/>
      <c r="BV102" s="799"/>
      <c r="BW102" s="799"/>
      <c r="BX102" s="799"/>
      <c r="BY102" s="799"/>
      <c r="BZ102" s="799"/>
      <c r="CA102" s="799"/>
      <c r="CB102" s="799"/>
      <c r="CC102" s="799"/>
      <c r="CD102" s="799"/>
      <c r="CE102" s="799"/>
      <c r="CF102" s="799"/>
      <c r="CG102" s="799"/>
      <c r="CH102" s="799"/>
      <c r="CI102" s="799"/>
      <c r="CJ102" s="799"/>
      <c r="CK102" s="799"/>
      <c r="CL102" s="799"/>
      <c r="CM102" s="799"/>
      <c r="CN102" s="799"/>
      <c r="CO102" s="799"/>
      <c r="CP102" s="799"/>
      <c r="CQ102" s="799"/>
      <c r="CR102" s="799"/>
      <c r="CS102" s="799"/>
      <c r="CT102" s="799"/>
      <c r="CU102" s="799"/>
      <c r="CV102" s="776">
        <f t="shared" si="26"/>
        <v>163736.84210526315</v>
      </c>
      <c r="CW102" s="776"/>
      <c r="CX102" s="776"/>
      <c r="CY102" s="776"/>
      <c r="CZ102" s="776"/>
      <c r="DA102" s="776"/>
      <c r="DB102" s="776"/>
      <c r="DC102" s="776"/>
      <c r="DD102" s="776"/>
      <c r="DE102" s="777"/>
      <c r="DR102" s="81"/>
    </row>
    <row r="103" spans="1:122" s="3" customFormat="1" ht="23.25" customHeight="1" x14ac:dyDescent="0.2">
      <c r="A103" s="800" t="s">
        <v>2021</v>
      </c>
      <c r="B103" s="801"/>
      <c r="C103" s="801"/>
      <c r="D103" s="801"/>
      <c r="E103" s="801"/>
      <c r="F103" s="801"/>
      <c r="G103" s="801"/>
      <c r="H103" s="801"/>
      <c r="I103" s="801"/>
      <c r="J103" s="801"/>
      <c r="K103" s="801"/>
      <c r="L103" s="801"/>
      <c r="M103" s="801"/>
      <c r="N103" s="801"/>
      <c r="O103" s="802"/>
      <c r="P103" s="803" t="s">
        <v>2020</v>
      </c>
      <c r="Q103" s="803"/>
      <c r="R103" s="803"/>
      <c r="S103" s="803"/>
      <c r="T103" s="803"/>
      <c r="U103" s="803"/>
      <c r="V103" s="803"/>
      <c r="W103" s="803"/>
      <c r="X103" s="803"/>
      <c r="Y103" s="803"/>
      <c r="Z103" s="803"/>
      <c r="AA103" s="803"/>
      <c r="AB103" s="803"/>
      <c r="AC103" s="803"/>
      <c r="AD103" s="804"/>
      <c r="AE103" s="804"/>
      <c r="AF103" s="804"/>
      <c r="AG103" s="805">
        <v>1</v>
      </c>
      <c r="AH103" s="805"/>
      <c r="AI103" s="805"/>
      <c r="AJ103" s="805"/>
      <c r="AK103" s="806">
        <v>9246</v>
      </c>
      <c r="AL103" s="807"/>
      <c r="AM103" s="807"/>
      <c r="AN103" s="807"/>
      <c r="AO103" s="807"/>
      <c r="AP103" s="808"/>
      <c r="AQ103" s="776">
        <f t="shared" si="24"/>
        <v>110952</v>
      </c>
      <c r="AR103" s="776"/>
      <c r="AS103" s="776"/>
      <c r="AT103" s="776"/>
      <c r="AU103" s="776"/>
      <c r="AV103" s="776"/>
      <c r="AW103" s="776"/>
      <c r="AX103" s="776"/>
      <c r="AY103" s="799"/>
      <c r="AZ103" s="799"/>
      <c r="BA103" s="799"/>
      <c r="BB103" s="799"/>
      <c r="BC103" s="799"/>
      <c r="BD103" s="799"/>
      <c r="BE103" s="799"/>
      <c r="BF103" s="799"/>
      <c r="BG103" s="799"/>
      <c r="BH103" s="799"/>
      <c r="BI103" s="799"/>
      <c r="BJ103" s="799"/>
      <c r="BK103" s="799"/>
      <c r="BL103" s="799"/>
      <c r="BM103" s="799"/>
      <c r="BN103" s="799"/>
      <c r="BO103" s="799">
        <f t="shared" si="25"/>
        <v>15207.236842105263</v>
      </c>
      <c r="BP103" s="799"/>
      <c r="BQ103" s="799"/>
      <c r="BR103" s="799"/>
      <c r="BS103" s="799"/>
      <c r="BT103" s="799"/>
      <c r="BU103" s="799"/>
      <c r="BV103" s="799"/>
      <c r="BW103" s="799"/>
      <c r="BX103" s="799"/>
      <c r="BY103" s="799"/>
      <c r="BZ103" s="799"/>
      <c r="CA103" s="799"/>
      <c r="CB103" s="799"/>
      <c r="CC103" s="799"/>
      <c r="CD103" s="799"/>
      <c r="CE103" s="799"/>
      <c r="CF103" s="799"/>
      <c r="CG103" s="799"/>
      <c r="CH103" s="799"/>
      <c r="CI103" s="799"/>
      <c r="CJ103" s="799"/>
      <c r="CK103" s="799"/>
      <c r="CL103" s="799"/>
      <c r="CM103" s="799"/>
      <c r="CN103" s="799"/>
      <c r="CO103" s="799"/>
      <c r="CP103" s="799"/>
      <c r="CQ103" s="799"/>
      <c r="CR103" s="799"/>
      <c r="CS103" s="799"/>
      <c r="CT103" s="799"/>
      <c r="CU103" s="799"/>
      <c r="CV103" s="776">
        <f t="shared" si="26"/>
        <v>126159.23684210527</v>
      </c>
      <c r="CW103" s="776"/>
      <c r="CX103" s="776"/>
      <c r="CY103" s="776"/>
      <c r="CZ103" s="776"/>
      <c r="DA103" s="776"/>
      <c r="DB103" s="776"/>
      <c r="DC103" s="776"/>
      <c r="DD103" s="776"/>
      <c r="DE103" s="777"/>
    </row>
    <row r="104" spans="1:122" s="3" customFormat="1" ht="23.25" customHeight="1" thickBot="1" x14ac:dyDescent="0.25">
      <c r="A104" s="789" t="s">
        <v>2022</v>
      </c>
      <c r="B104" s="790"/>
      <c r="C104" s="790"/>
      <c r="D104" s="790"/>
      <c r="E104" s="790"/>
      <c r="F104" s="790"/>
      <c r="G104" s="790"/>
      <c r="H104" s="790"/>
      <c r="I104" s="790"/>
      <c r="J104" s="790"/>
      <c r="K104" s="790"/>
      <c r="L104" s="790"/>
      <c r="M104" s="790"/>
      <c r="N104" s="790"/>
      <c r="O104" s="791"/>
      <c r="P104" s="792" t="s">
        <v>2023</v>
      </c>
      <c r="Q104" s="793"/>
      <c r="R104" s="793"/>
      <c r="S104" s="793"/>
      <c r="T104" s="793"/>
      <c r="U104" s="793"/>
      <c r="V104" s="793"/>
      <c r="W104" s="793"/>
      <c r="X104" s="793"/>
      <c r="Y104" s="793"/>
      <c r="Z104" s="793"/>
      <c r="AA104" s="793"/>
      <c r="AB104" s="793"/>
      <c r="AC104" s="793"/>
      <c r="AD104" s="794"/>
      <c r="AE104" s="794"/>
      <c r="AF104" s="794"/>
      <c r="AG104" s="795">
        <v>1</v>
      </c>
      <c r="AH104" s="795"/>
      <c r="AI104" s="795"/>
      <c r="AJ104" s="795"/>
      <c r="AK104" s="796">
        <v>9246</v>
      </c>
      <c r="AL104" s="797"/>
      <c r="AM104" s="797"/>
      <c r="AN104" s="797"/>
      <c r="AO104" s="797"/>
      <c r="AP104" s="798"/>
      <c r="AQ104" s="787">
        <f t="shared" si="24"/>
        <v>110952</v>
      </c>
      <c r="AR104" s="787"/>
      <c r="AS104" s="787"/>
      <c r="AT104" s="787"/>
      <c r="AU104" s="787"/>
      <c r="AV104" s="787"/>
      <c r="AW104" s="787"/>
      <c r="AX104" s="787"/>
      <c r="AY104" s="786"/>
      <c r="AZ104" s="786"/>
      <c r="BA104" s="786"/>
      <c r="BB104" s="786"/>
      <c r="BC104" s="786"/>
      <c r="BD104" s="786"/>
      <c r="BE104" s="786"/>
      <c r="BF104" s="786"/>
      <c r="BG104" s="786"/>
      <c r="BH104" s="786"/>
      <c r="BI104" s="786"/>
      <c r="BJ104" s="786"/>
      <c r="BK104" s="786"/>
      <c r="BL104" s="786"/>
      <c r="BM104" s="786"/>
      <c r="BN104" s="786"/>
      <c r="BO104" s="786">
        <f t="shared" si="25"/>
        <v>15207.236842105263</v>
      </c>
      <c r="BP104" s="786"/>
      <c r="BQ104" s="786"/>
      <c r="BR104" s="786"/>
      <c r="BS104" s="786"/>
      <c r="BT104" s="786"/>
      <c r="BU104" s="786"/>
      <c r="BV104" s="786"/>
      <c r="BW104" s="786"/>
      <c r="BX104" s="786"/>
      <c r="BY104" s="786"/>
      <c r="BZ104" s="786"/>
      <c r="CA104" s="786"/>
      <c r="CB104" s="786"/>
      <c r="CC104" s="786"/>
      <c r="CD104" s="786"/>
      <c r="CE104" s="786"/>
      <c r="CF104" s="786"/>
      <c r="CG104" s="786"/>
      <c r="CH104" s="786"/>
      <c r="CI104" s="786"/>
      <c r="CJ104" s="786"/>
      <c r="CK104" s="786"/>
      <c r="CL104" s="786"/>
      <c r="CM104" s="786"/>
      <c r="CN104" s="786"/>
      <c r="CO104" s="786"/>
      <c r="CP104" s="786"/>
      <c r="CQ104" s="786"/>
      <c r="CR104" s="786"/>
      <c r="CS104" s="786"/>
      <c r="CT104" s="786"/>
      <c r="CU104" s="786"/>
      <c r="CV104" s="787">
        <f t="shared" si="26"/>
        <v>126159.23684210527</v>
      </c>
      <c r="CW104" s="787"/>
      <c r="CX104" s="787"/>
      <c r="CY104" s="787"/>
      <c r="CZ104" s="787"/>
      <c r="DA104" s="787"/>
      <c r="DB104" s="787"/>
      <c r="DC104" s="787"/>
      <c r="DD104" s="787"/>
      <c r="DE104" s="788"/>
    </row>
    <row r="105" spans="1:122" s="3" customFormat="1" ht="24.95" customHeight="1" thickBot="1" x14ac:dyDescent="0.3">
      <c r="A105" s="780" t="s">
        <v>1046</v>
      </c>
      <c r="B105" s="781"/>
      <c r="C105" s="781"/>
      <c r="D105" s="781"/>
      <c r="E105" s="781"/>
      <c r="F105" s="781"/>
      <c r="G105" s="781"/>
      <c r="H105" s="781"/>
      <c r="I105" s="781"/>
      <c r="J105" s="781"/>
      <c r="K105" s="781"/>
      <c r="L105" s="781"/>
      <c r="M105" s="781"/>
      <c r="N105" s="781"/>
      <c r="O105" s="781"/>
      <c r="P105" s="781"/>
      <c r="Q105" s="781"/>
      <c r="R105" s="781"/>
      <c r="S105" s="781"/>
      <c r="T105" s="781"/>
      <c r="U105" s="781"/>
      <c r="V105" s="781"/>
      <c r="W105" s="781"/>
      <c r="X105" s="781"/>
      <c r="Y105" s="781"/>
      <c r="Z105" s="781"/>
      <c r="AA105" s="781"/>
      <c r="AB105" s="781"/>
      <c r="AC105" s="781"/>
      <c r="AD105" s="781"/>
      <c r="AE105" s="781"/>
      <c r="AF105" s="782"/>
      <c r="AG105" s="783">
        <f>SUM(AG8:AJ104)</f>
        <v>154</v>
      </c>
      <c r="AH105" s="783"/>
      <c r="AI105" s="783"/>
      <c r="AJ105" s="783"/>
      <c r="AK105" s="784">
        <v>632513</v>
      </c>
      <c r="AL105" s="784"/>
      <c r="AM105" s="784"/>
      <c r="AN105" s="784"/>
      <c r="AO105" s="784"/>
      <c r="AP105" s="784"/>
      <c r="AQ105" s="785">
        <f>SUM(AQ8:AX104)</f>
        <v>12708229.899999999</v>
      </c>
      <c r="AR105" s="785"/>
      <c r="AS105" s="785"/>
      <c r="AT105" s="785"/>
      <c r="AU105" s="785"/>
      <c r="AV105" s="785"/>
      <c r="AW105" s="785"/>
      <c r="AX105" s="785"/>
      <c r="AY105" s="778">
        <f>SUM(AY8:BF104)</f>
        <v>0</v>
      </c>
      <c r="AZ105" s="778"/>
      <c r="BA105" s="778"/>
      <c r="BB105" s="778"/>
      <c r="BC105" s="778"/>
      <c r="BD105" s="778"/>
      <c r="BE105" s="778"/>
      <c r="BF105" s="778"/>
      <c r="BG105" s="778">
        <f>SUM(BG8:BN104)</f>
        <v>0</v>
      </c>
      <c r="BH105" s="778"/>
      <c r="BI105" s="778"/>
      <c r="BJ105" s="778"/>
      <c r="BK105" s="778"/>
      <c r="BL105" s="778"/>
      <c r="BM105" s="778"/>
      <c r="BN105" s="778"/>
      <c r="BO105" s="778">
        <f>SUM(BO8:BV104)</f>
        <v>1749200.0789473683</v>
      </c>
      <c r="BP105" s="778"/>
      <c r="BQ105" s="778"/>
      <c r="BR105" s="778"/>
      <c r="BS105" s="778"/>
      <c r="BT105" s="778"/>
      <c r="BU105" s="778"/>
      <c r="BV105" s="778"/>
      <c r="BW105" s="778">
        <f>SUM(BW8:CD104)</f>
        <v>0</v>
      </c>
      <c r="BX105" s="778"/>
      <c r="BY105" s="778"/>
      <c r="BZ105" s="778"/>
      <c r="CA105" s="778"/>
      <c r="CB105" s="778"/>
      <c r="CC105" s="778"/>
      <c r="CD105" s="778"/>
      <c r="CE105" s="778">
        <f>SUM(CE8:CM104)</f>
        <v>0</v>
      </c>
      <c r="CF105" s="778"/>
      <c r="CG105" s="778"/>
      <c r="CH105" s="778"/>
      <c r="CI105" s="778"/>
      <c r="CJ105" s="778"/>
      <c r="CK105" s="778"/>
      <c r="CL105" s="778"/>
      <c r="CM105" s="778"/>
      <c r="CN105" s="778">
        <f>SUM(CN8:CU104)</f>
        <v>0</v>
      </c>
      <c r="CO105" s="778"/>
      <c r="CP105" s="778"/>
      <c r="CQ105" s="778"/>
      <c r="CR105" s="778"/>
      <c r="CS105" s="778"/>
      <c r="CT105" s="778"/>
      <c r="CU105" s="778"/>
      <c r="CV105" s="778">
        <v>14532243</v>
      </c>
      <c r="CW105" s="778"/>
      <c r="CX105" s="778"/>
      <c r="CY105" s="778"/>
      <c r="CZ105" s="778"/>
      <c r="DA105" s="778"/>
      <c r="DB105" s="778"/>
      <c r="DC105" s="778"/>
      <c r="DD105" s="778"/>
      <c r="DE105" s="779"/>
      <c r="DF105" s="35"/>
    </row>
    <row r="106" spans="1:122" s="3" customFormat="1" ht="24.95" customHeight="1" x14ac:dyDescent="0.2">
      <c r="BB106" s="3" t="s">
        <v>1920</v>
      </c>
      <c r="BO106" s="899"/>
      <c r="BP106" s="900"/>
      <c r="BQ106" s="900"/>
      <c r="BR106" s="900"/>
      <c r="BS106" s="900"/>
      <c r="BT106" s="900"/>
      <c r="BU106" s="900"/>
      <c r="BV106" s="900"/>
    </row>
    <row r="107" spans="1:122" s="3" customFormat="1" ht="12.75" x14ac:dyDescent="0.2"/>
    <row r="108" spans="1:122" s="3" customFormat="1" ht="12.75" x14ac:dyDescent="0.2"/>
    <row r="109" spans="1:122" s="3" customFormat="1" ht="12.75" x14ac:dyDescent="0.2"/>
    <row r="110" spans="1:122" s="3" customFormat="1" ht="12.75" x14ac:dyDescent="0.2"/>
    <row r="111" spans="1:122" s="3" customFormat="1" ht="12.75" x14ac:dyDescent="0.2"/>
    <row r="112" spans="1:122" s="3" customFormat="1" ht="12.75" x14ac:dyDescent="0.2"/>
    <row r="113" s="3" customFormat="1" ht="12.75" x14ac:dyDescent="0.2"/>
    <row r="114" s="3" customFormat="1" ht="12.75" x14ac:dyDescent="0.2"/>
    <row r="115" s="3" customFormat="1" ht="12.75" x14ac:dyDescent="0.2"/>
    <row r="116" s="3" customFormat="1" ht="12.75" x14ac:dyDescent="0.2"/>
    <row r="117" s="3" customFormat="1" ht="12.75" x14ac:dyDescent="0.2"/>
    <row r="118" s="3" customFormat="1" ht="12.75" x14ac:dyDescent="0.2"/>
    <row r="119" s="3" customFormat="1" ht="12.75" x14ac:dyDescent="0.2"/>
    <row r="120" s="3" customFormat="1" ht="12.75" x14ac:dyDescent="0.2"/>
    <row r="121" s="3" customFormat="1" ht="12.75" x14ac:dyDescent="0.2"/>
    <row r="122" s="3" customFormat="1" ht="12.75" x14ac:dyDescent="0.2"/>
    <row r="123" s="3" customFormat="1" ht="12.75" x14ac:dyDescent="0.2"/>
    <row r="124" s="3" customFormat="1" ht="12.75" x14ac:dyDescent="0.2"/>
    <row r="125" s="3" customFormat="1" ht="12.75" x14ac:dyDescent="0.2"/>
    <row r="126" s="3" customFormat="1" ht="12.75" x14ac:dyDescent="0.2"/>
    <row r="127" s="3" customFormat="1" ht="12.75" x14ac:dyDescent="0.2"/>
    <row r="128" s="3" customFormat="1" ht="12.75" x14ac:dyDescent="0.2"/>
    <row r="129" s="3" customFormat="1" ht="12.75" x14ac:dyDescent="0.2"/>
    <row r="130" s="3" customFormat="1" ht="12.75" x14ac:dyDescent="0.2"/>
    <row r="131" s="3" customFormat="1" ht="12.75" x14ac:dyDescent="0.2"/>
    <row r="132" s="3" customFormat="1" ht="12.75" x14ac:dyDescent="0.2"/>
    <row r="133" s="3" customFormat="1" ht="12.75" x14ac:dyDescent="0.2"/>
    <row r="134" s="3" customFormat="1" ht="12.75" x14ac:dyDescent="0.2"/>
    <row r="135" s="3" customFormat="1" ht="12.75" x14ac:dyDescent="0.2"/>
    <row r="136" s="3" customFormat="1" ht="12.75" x14ac:dyDescent="0.2"/>
    <row r="137" s="3" customFormat="1" ht="12.75" x14ac:dyDescent="0.2"/>
    <row r="138" s="3" customFormat="1" ht="12.75" x14ac:dyDescent="0.2"/>
    <row r="139" s="3" customFormat="1" ht="12.75" x14ac:dyDescent="0.2"/>
    <row r="140" s="3" customFormat="1" ht="12.75" x14ac:dyDescent="0.2"/>
    <row r="141" s="3" customFormat="1" ht="12.75" x14ac:dyDescent="0.2"/>
    <row r="142" s="3" customFormat="1" ht="12.75" x14ac:dyDescent="0.2"/>
    <row r="143" s="3" customFormat="1" ht="12.75" x14ac:dyDescent="0.2"/>
    <row r="144" s="3" customFormat="1" ht="12.75" x14ac:dyDescent="0.2"/>
    <row r="145" s="3" customFormat="1" ht="12.75" x14ac:dyDescent="0.2"/>
    <row r="146" s="3" customFormat="1" ht="12.75" x14ac:dyDescent="0.2"/>
    <row r="147" s="3" customFormat="1" ht="12.75" x14ac:dyDescent="0.2"/>
    <row r="148" s="3" customFormat="1" ht="12.75" x14ac:dyDescent="0.2"/>
    <row r="149" s="3" customFormat="1" ht="12.75" x14ac:dyDescent="0.2"/>
    <row r="150" s="3" customFormat="1" ht="12.75" x14ac:dyDescent="0.2"/>
    <row r="151" s="3" customFormat="1" ht="12.75" x14ac:dyDescent="0.2"/>
    <row r="152" s="3" customFormat="1" ht="12.75" x14ac:dyDescent="0.2"/>
    <row r="153" s="3" customFormat="1" ht="12.75" x14ac:dyDescent="0.2"/>
    <row r="154" s="3" customFormat="1" ht="12.75" x14ac:dyDescent="0.2"/>
    <row r="155" s="3" customFormat="1" ht="12.75" x14ac:dyDescent="0.2"/>
    <row r="156" s="3" customFormat="1" ht="12.75" x14ac:dyDescent="0.2"/>
  </sheetData>
  <sheetProtection formatCells="0" formatColumns="0" formatRows="0" insertRows="0"/>
  <mergeCells count="1299">
    <mergeCell ref="CV68:DE68"/>
    <mergeCell ref="CV70:DE70"/>
    <mergeCell ref="A71:O71"/>
    <mergeCell ref="P71:AC71"/>
    <mergeCell ref="AD71:AF71"/>
    <mergeCell ref="AG71:AJ71"/>
    <mergeCell ref="AK71:AP71"/>
    <mergeCell ref="AQ71:AX71"/>
    <mergeCell ref="AY71:BF71"/>
    <mergeCell ref="BG71:BN71"/>
    <mergeCell ref="BO71:BV71"/>
    <mergeCell ref="AK87:AP87"/>
    <mergeCell ref="AQ87:AX87"/>
    <mergeCell ref="AY87:BF87"/>
    <mergeCell ref="BG87:BN87"/>
    <mergeCell ref="BO87:BV87"/>
    <mergeCell ref="BW87:CD87"/>
    <mergeCell ref="CE87:CM87"/>
    <mergeCell ref="BW69:CD69"/>
    <mergeCell ref="CE69:CM69"/>
    <mergeCell ref="CN69:CU69"/>
    <mergeCell ref="CV69:DE69"/>
    <mergeCell ref="A70:O70"/>
    <mergeCell ref="P70:AC70"/>
    <mergeCell ref="AD70:AF70"/>
    <mergeCell ref="AG70:AJ70"/>
    <mergeCell ref="AK70:AP70"/>
    <mergeCell ref="AQ70:AX70"/>
    <mergeCell ref="BO73:BV73"/>
    <mergeCell ref="BW73:CD73"/>
    <mergeCell ref="CE73:CM73"/>
    <mergeCell ref="CV87:DE87"/>
    <mergeCell ref="A88:O88"/>
    <mergeCell ref="P88:AC88"/>
    <mergeCell ref="AD88:AF88"/>
    <mergeCell ref="AG88:AJ88"/>
    <mergeCell ref="AK88:AP88"/>
    <mergeCell ref="AQ88:AX88"/>
    <mergeCell ref="AY88:BF88"/>
    <mergeCell ref="BG88:BN88"/>
    <mergeCell ref="BO88:BV88"/>
    <mergeCell ref="BW88:CD88"/>
    <mergeCell ref="CE88:CM88"/>
    <mergeCell ref="CN88:CU88"/>
    <mergeCell ref="CV88:DE88"/>
    <mergeCell ref="AQ90:AX90"/>
    <mergeCell ref="CE91:CM91"/>
    <mergeCell ref="A87:O87"/>
    <mergeCell ref="P87:AC87"/>
    <mergeCell ref="AD87:AF87"/>
    <mergeCell ref="AG87:AJ87"/>
    <mergeCell ref="A91:O91"/>
    <mergeCell ref="P91:AC91"/>
    <mergeCell ref="A64:O64"/>
    <mergeCell ref="P64:AC64"/>
    <mergeCell ref="AD64:AF64"/>
    <mergeCell ref="AG64:AJ64"/>
    <mergeCell ref="AK64:AP64"/>
    <mergeCell ref="AQ64:AX64"/>
    <mergeCell ref="BW65:CD65"/>
    <mergeCell ref="CE65:CM65"/>
    <mergeCell ref="BG94:BN94"/>
    <mergeCell ref="BO94:BV94"/>
    <mergeCell ref="CE93:CM93"/>
    <mergeCell ref="A93:O93"/>
    <mergeCell ref="P93:AC93"/>
    <mergeCell ref="AD93:AF93"/>
    <mergeCell ref="AG93:AJ93"/>
    <mergeCell ref="AK93:AP93"/>
    <mergeCell ref="CN87:CU87"/>
    <mergeCell ref="CE92:CM92"/>
    <mergeCell ref="CN68:CU68"/>
    <mergeCell ref="AD67:AF67"/>
    <mergeCell ref="AG67:AJ67"/>
    <mergeCell ref="AK67:AP67"/>
    <mergeCell ref="AQ67:AX67"/>
    <mergeCell ref="AY67:BF67"/>
    <mergeCell ref="BG67:BN67"/>
    <mergeCell ref="BO67:BV67"/>
    <mergeCell ref="BW67:CD67"/>
    <mergeCell ref="CE67:CM67"/>
    <mergeCell ref="CN67:CU67"/>
    <mergeCell ref="CV67:DE67"/>
    <mergeCell ref="AY62:BF62"/>
    <mergeCell ref="BG62:BN62"/>
    <mergeCell ref="BO62:BV62"/>
    <mergeCell ref="BW62:CD62"/>
    <mergeCell ref="CE62:CM62"/>
    <mergeCell ref="CN62:CU62"/>
    <mergeCell ref="BW63:CD63"/>
    <mergeCell ref="CE63:CM63"/>
    <mergeCell ref="CN63:CU63"/>
    <mergeCell ref="CV63:DE63"/>
    <mergeCell ref="CN95:CU95"/>
    <mergeCell ref="CV95:DE95"/>
    <mergeCell ref="BW96:CD96"/>
    <mergeCell ref="CE97:CM97"/>
    <mergeCell ref="CN97:CU97"/>
    <mergeCell ref="CV97:DE97"/>
    <mergeCell ref="BO106:BV106"/>
    <mergeCell ref="CE94:CM94"/>
    <mergeCell ref="CN94:CU94"/>
    <mergeCell ref="CV94:DE94"/>
    <mergeCell ref="CE95:CM95"/>
    <mergeCell ref="A94:O94"/>
    <mergeCell ref="P94:AC94"/>
    <mergeCell ref="AD94:AF94"/>
    <mergeCell ref="AG94:AJ94"/>
    <mergeCell ref="AK94:AP94"/>
    <mergeCell ref="AQ94:AX94"/>
    <mergeCell ref="A95:O95"/>
    <mergeCell ref="P95:AC95"/>
    <mergeCell ref="AD95:AF95"/>
    <mergeCell ref="AG95:AJ95"/>
    <mergeCell ref="AK95:AP95"/>
    <mergeCell ref="AQ95:AX95"/>
    <mergeCell ref="A98:O98"/>
    <mergeCell ref="P98:AC98"/>
    <mergeCell ref="AD98:AF98"/>
    <mergeCell ref="AG98:AJ98"/>
    <mergeCell ref="AK98:AP98"/>
    <mergeCell ref="A97:O97"/>
    <mergeCell ref="P97:AC97"/>
    <mergeCell ref="AD97:AF97"/>
    <mergeCell ref="AG97:AJ97"/>
    <mergeCell ref="BO8:BV8"/>
    <mergeCell ref="CE96:CM96"/>
    <mergeCell ref="CN96:CU96"/>
    <mergeCell ref="CV96:DE96"/>
    <mergeCell ref="BW8:CD8"/>
    <mergeCell ref="CE8:CM8"/>
    <mergeCell ref="AQ10:AX10"/>
    <mergeCell ref="CV8:DE8"/>
    <mergeCell ref="CN8:CU8"/>
    <mergeCell ref="AY8:BF8"/>
    <mergeCell ref="CV9:DE9"/>
    <mergeCell ref="BG9:BN9"/>
    <mergeCell ref="CN10:CU10"/>
    <mergeCell ref="BW9:CD9"/>
    <mergeCell ref="CV14:DE14"/>
    <mergeCell ref="CV16:DE16"/>
    <mergeCell ref="CV15:DE15"/>
    <mergeCell ref="CV18:DE18"/>
    <mergeCell ref="CV17:DE17"/>
    <mergeCell ref="CV20:DE20"/>
    <mergeCell ref="CV19:DE19"/>
    <mergeCell ref="CV22:DE22"/>
    <mergeCell ref="CV21:DE21"/>
    <mergeCell ref="CV25:DE25"/>
    <mergeCell ref="CV62:DE62"/>
    <mergeCell ref="AY24:BF24"/>
    <mergeCell ref="BG24:BN24"/>
    <mergeCell ref="BO24:BV24"/>
    <mergeCell ref="BW24:CD24"/>
    <mergeCell ref="CE24:CM24"/>
    <mergeCell ref="CN24:CU24"/>
    <mergeCell ref="CV24:DE24"/>
    <mergeCell ref="BW4:CD4"/>
    <mergeCell ref="CE4:CM4"/>
    <mergeCell ref="AK5:AX5"/>
    <mergeCell ref="AY5:BF5"/>
    <mergeCell ref="CE5:CM6"/>
    <mergeCell ref="AK6:AP6"/>
    <mergeCell ref="AQ6:AX6"/>
    <mergeCell ref="AY6:BF6"/>
    <mergeCell ref="A1:DE1"/>
    <mergeCell ref="C2:BV2"/>
    <mergeCell ref="A4:O6"/>
    <mergeCell ref="P4:AC6"/>
    <mergeCell ref="AD4:AF6"/>
    <mergeCell ref="AG4:AJ6"/>
    <mergeCell ref="AK4:AX4"/>
    <mergeCell ref="AY4:BF4"/>
    <mergeCell ref="BG4:BN4"/>
    <mergeCell ref="BO4:BV4"/>
    <mergeCell ref="CN4:CU6"/>
    <mergeCell ref="CV4:DE6"/>
    <mergeCell ref="BO5:BV6"/>
    <mergeCell ref="BG5:BN6"/>
    <mergeCell ref="BW5:CD6"/>
    <mergeCell ref="AK7:AP7"/>
    <mergeCell ref="AQ7:AX7"/>
    <mergeCell ref="A8:O8"/>
    <mergeCell ref="P8:AC8"/>
    <mergeCell ref="AD8:AF8"/>
    <mergeCell ref="AG8:AJ8"/>
    <mergeCell ref="AK8:AP8"/>
    <mergeCell ref="AQ8:AX8"/>
    <mergeCell ref="CE9:CM9"/>
    <mergeCell ref="CN9:CU9"/>
    <mergeCell ref="AQ12:AX12"/>
    <mergeCell ref="CV10:DE10"/>
    <mergeCell ref="A11:O11"/>
    <mergeCell ref="P11:AC11"/>
    <mergeCell ref="AD11:AF11"/>
    <mergeCell ref="AG11:AJ11"/>
    <mergeCell ref="AK11:AP11"/>
    <mergeCell ref="AQ11:AX11"/>
    <mergeCell ref="BO11:BV11"/>
    <mergeCell ref="AY10:BF10"/>
    <mergeCell ref="BG10:BN10"/>
    <mergeCell ref="BO10:BV10"/>
    <mergeCell ref="BW10:CD10"/>
    <mergeCell ref="CE10:CM10"/>
    <mergeCell ref="AY11:BF11"/>
    <mergeCell ref="BG11:BN11"/>
    <mergeCell ref="A10:O10"/>
    <mergeCell ref="P10:AC10"/>
    <mergeCell ref="AD10:AF10"/>
    <mergeCell ref="AG10:AJ10"/>
    <mergeCell ref="BO9:BV9"/>
    <mergeCell ref="BG8:BN8"/>
    <mergeCell ref="CV12:DE12"/>
    <mergeCell ref="A13:O13"/>
    <mergeCell ref="P13:AC13"/>
    <mergeCell ref="AD13:AF13"/>
    <mergeCell ref="AG13:AJ13"/>
    <mergeCell ref="AK13:AP13"/>
    <mergeCell ref="AQ13:AX13"/>
    <mergeCell ref="AY13:BF13"/>
    <mergeCell ref="BG13:BN13"/>
    <mergeCell ref="BO13:BV13"/>
    <mergeCell ref="AY12:BF12"/>
    <mergeCell ref="BG12:BN12"/>
    <mergeCell ref="BO12:BV12"/>
    <mergeCell ref="BW12:CD12"/>
    <mergeCell ref="CE12:CM12"/>
    <mergeCell ref="CN12:CU12"/>
    <mergeCell ref="BW11:CD11"/>
    <mergeCell ref="CE11:CM11"/>
    <mergeCell ref="CN11:CU11"/>
    <mergeCell ref="CV11:DE11"/>
    <mergeCell ref="A12:O12"/>
    <mergeCell ref="P12:AC12"/>
    <mergeCell ref="AD12:AF12"/>
    <mergeCell ref="AG12:AJ12"/>
    <mergeCell ref="AK12:AP12"/>
    <mergeCell ref="CV13:DE13"/>
    <mergeCell ref="AY14:BF14"/>
    <mergeCell ref="BG14:BN14"/>
    <mergeCell ref="BO14:BV14"/>
    <mergeCell ref="BW14:CD14"/>
    <mergeCell ref="CE14:CM14"/>
    <mergeCell ref="CN14:CU14"/>
    <mergeCell ref="BW13:CD13"/>
    <mergeCell ref="CE13:CM13"/>
    <mergeCell ref="CN13:CU13"/>
    <mergeCell ref="A14:O14"/>
    <mergeCell ref="P14:AC14"/>
    <mergeCell ref="AD14:AF14"/>
    <mergeCell ref="AG14:AJ14"/>
    <mergeCell ref="AK14:AP14"/>
    <mergeCell ref="AQ14:AX14"/>
    <mergeCell ref="AK10:AP10"/>
    <mergeCell ref="AY9:BF9"/>
    <mergeCell ref="A9:O9"/>
    <mergeCell ref="P9:AC9"/>
    <mergeCell ref="AD9:AF9"/>
    <mergeCell ref="AG9:AJ9"/>
    <mergeCell ref="AK9:AP9"/>
    <mergeCell ref="AQ9:AX9"/>
    <mergeCell ref="AY16:BF16"/>
    <mergeCell ref="BG16:BN16"/>
    <mergeCell ref="BO16:BV16"/>
    <mergeCell ref="BW16:CD16"/>
    <mergeCell ref="CE16:CM16"/>
    <mergeCell ref="CN16:CU16"/>
    <mergeCell ref="BW15:CD15"/>
    <mergeCell ref="CE15:CM15"/>
    <mergeCell ref="CN15:CU15"/>
    <mergeCell ref="A16:O16"/>
    <mergeCell ref="P16:AC16"/>
    <mergeCell ref="AD16:AF16"/>
    <mergeCell ref="AG16:AJ16"/>
    <mergeCell ref="AK16:AP16"/>
    <mergeCell ref="AQ16:AX16"/>
    <mergeCell ref="A15:O15"/>
    <mergeCell ref="P15:AC15"/>
    <mergeCell ref="AD15:AF15"/>
    <mergeCell ref="AG15:AJ15"/>
    <mergeCell ref="AK15:AP15"/>
    <mergeCell ref="AQ15:AX15"/>
    <mergeCell ref="AY15:BF15"/>
    <mergeCell ref="BG15:BN15"/>
    <mergeCell ref="BO15:BV15"/>
    <mergeCell ref="AY18:BF18"/>
    <mergeCell ref="BG18:BN18"/>
    <mergeCell ref="BO18:BV18"/>
    <mergeCell ref="BW18:CD18"/>
    <mergeCell ref="CE18:CM18"/>
    <mergeCell ref="CN18:CU18"/>
    <mergeCell ref="BW17:CD17"/>
    <mergeCell ref="CE17:CM17"/>
    <mergeCell ref="CN17:CU17"/>
    <mergeCell ref="A18:O18"/>
    <mergeCell ref="P18:AC18"/>
    <mergeCell ref="AD18:AF18"/>
    <mergeCell ref="AG18:AJ18"/>
    <mergeCell ref="AK18:AP18"/>
    <mergeCell ref="AQ18:AX18"/>
    <mergeCell ref="A17:O17"/>
    <mergeCell ref="P17:AC17"/>
    <mergeCell ref="AD17:AF17"/>
    <mergeCell ref="AG17:AJ17"/>
    <mergeCell ref="AK17:AP17"/>
    <mergeCell ref="AQ17:AX17"/>
    <mergeCell ref="AY17:BF17"/>
    <mergeCell ref="BG17:BN17"/>
    <mergeCell ref="BO17:BV17"/>
    <mergeCell ref="AY20:BF20"/>
    <mergeCell ref="BG20:BN20"/>
    <mergeCell ref="BO20:BV20"/>
    <mergeCell ref="BW20:CD20"/>
    <mergeCell ref="CE20:CM20"/>
    <mergeCell ref="CN20:CU20"/>
    <mergeCell ref="BW19:CD19"/>
    <mergeCell ref="CE19:CM19"/>
    <mergeCell ref="CN19:CU19"/>
    <mergeCell ref="A20:O20"/>
    <mergeCell ref="P20:AC20"/>
    <mergeCell ref="AD20:AF20"/>
    <mergeCell ref="AG20:AJ20"/>
    <mergeCell ref="AK20:AP20"/>
    <mergeCell ref="AQ20:AX20"/>
    <mergeCell ref="A19:O19"/>
    <mergeCell ref="P19:AC19"/>
    <mergeCell ref="AD19:AF19"/>
    <mergeCell ref="AG19:AJ19"/>
    <mergeCell ref="AK19:AP19"/>
    <mergeCell ref="AQ19:AX19"/>
    <mergeCell ref="AY19:BF19"/>
    <mergeCell ref="BG19:BN19"/>
    <mergeCell ref="BO19:BV19"/>
    <mergeCell ref="AY22:BF22"/>
    <mergeCell ref="BG22:BN22"/>
    <mergeCell ref="BO22:BV22"/>
    <mergeCell ref="BW22:CD22"/>
    <mergeCell ref="CE22:CM22"/>
    <mergeCell ref="CN22:CU22"/>
    <mergeCell ref="BW21:CD21"/>
    <mergeCell ref="CE21:CM21"/>
    <mergeCell ref="CN21:CU21"/>
    <mergeCell ref="A22:O22"/>
    <mergeCell ref="P22:AC22"/>
    <mergeCell ref="AD22:AF22"/>
    <mergeCell ref="AG22:AJ22"/>
    <mergeCell ref="AK22:AP22"/>
    <mergeCell ref="AQ22:AX22"/>
    <mergeCell ref="A21:O21"/>
    <mergeCell ref="P21:AC21"/>
    <mergeCell ref="AD21:AF21"/>
    <mergeCell ref="AG21:AJ21"/>
    <mergeCell ref="AK21:AP21"/>
    <mergeCell ref="AQ21:AX21"/>
    <mergeCell ref="AY21:BF21"/>
    <mergeCell ref="BG21:BN21"/>
    <mergeCell ref="BO21:BV21"/>
    <mergeCell ref="A26:O26"/>
    <mergeCell ref="P26:AC26"/>
    <mergeCell ref="AD26:AF26"/>
    <mergeCell ref="AG26:AJ26"/>
    <mergeCell ref="AK26:AP26"/>
    <mergeCell ref="AQ26:AX26"/>
    <mergeCell ref="AY26:BF26"/>
    <mergeCell ref="BG26:BN26"/>
    <mergeCell ref="BO26:BV26"/>
    <mergeCell ref="AY25:BF25"/>
    <mergeCell ref="BG25:BN25"/>
    <mergeCell ref="BO25:BV25"/>
    <mergeCell ref="BW25:CD25"/>
    <mergeCell ref="CE25:CM25"/>
    <mergeCell ref="CN25:CU25"/>
    <mergeCell ref="BW23:CD23"/>
    <mergeCell ref="CE23:CM23"/>
    <mergeCell ref="CN23:CU23"/>
    <mergeCell ref="A23:O23"/>
    <mergeCell ref="P23:AC23"/>
    <mergeCell ref="AD23:AF23"/>
    <mergeCell ref="AG23:AJ23"/>
    <mergeCell ref="AK23:AP23"/>
    <mergeCell ref="AQ23:AX23"/>
    <mergeCell ref="AY23:BF23"/>
    <mergeCell ref="BG23:BN23"/>
    <mergeCell ref="BO23:BV23"/>
    <mergeCell ref="CV23:DE23"/>
    <mergeCell ref="A25:O25"/>
    <mergeCell ref="P25:AC25"/>
    <mergeCell ref="AD25:AF25"/>
    <mergeCell ref="AG25:AJ25"/>
    <mergeCell ref="AK25:AP25"/>
    <mergeCell ref="AQ25:AX25"/>
    <mergeCell ref="A24:O24"/>
    <mergeCell ref="P24:AC24"/>
    <mergeCell ref="AD24:AF24"/>
    <mergeCell ref="AG24:AJ24"/>
    <mergeCell ref="AK24:AP24"/>
    <mergeCell ref="AQ24:AX24"/>
    <mergeCell ref="CV27:DE27"/>
    <mergeCell ref="A28:O28"/>
    <mergeCell ref="P28:AC28"/>
    <mergeCell ref="AD28:AF28"/>
    <mergeCell ref="AG28:AJ28"/>
    <mergeCell ref="AK28:AP28"/>
    <mergeCell ref="AQ28:AX28"/>
    <mergeCell ref="AY28:BF28"/>
    <mergeCell ref="BG28:BN28"/>
    <mergeCell ref="BO28:BV28"/>
    <mergeCell ref="AY27:BF27"/>
    <mergeCell ref="BG27:BN27"/>
    <mergeCell ref="BO27:BV27"/>
    <mergeCell ref="BW27:CD27"/>
    <mergeCell ref="CE27:CM27"/>
    <mergeCell ref="CN27:CU27"/>
    <mergeCell ref="BW26:CD26"/>
    <mergeCell ref="CE26:CM26"/>
    <mergeCell ref="CN26:CU26"/>
    <mergeCell ref="CV26:DE26"/>
    <mergeCell ref="A27:O27"/>
    <mergeCell ref="P27:AC27"/>
    <mergeCell ref="AD27:AF27"/>
    <mergeCell ref="AG27:AJ27"/>
    <mergeCell ref="AK27:AP27"/>
    <mergeCell ref="AQ27:AX27"/>
    <mergeCell ref="CV29:DE29"/>
    <mergeCell ref="A30:O30"/>
    <mergeCell ref="P30:AC30"/>
    <mergeCell ref="AD30:AF30"/>
    <mergeCell ref="AG30:AJ30"/>
    <mergeCell ref="AK30:AP30"/>
    <mergeCell ref="AQ30:AX30"/>
    <mergeCell ref="AY30:BF30"/>
    <mergeCell ref="BG30:BN30"/>
    <mergeCell ref="BO30:BV30"/>
    <mergeCell ref="AY29:BF29"/>
    <mergeCell ref="BG29:BN29"/>
    <mergeCell ref="BO29:BV29"/>
    <mergeCell ref="BW29:CD29"/>
    <mergeCell ref="CE29:CM29"/>
    <mergeCell ref="CN29:CU29"/>
    <mergeCell ref="BW28:CD28"/>
    <mergeCell ref="CE28:CM28"/>
    <mergeCell ref="CN28:CU28"/>
    <mergeCell ref="CV28:DE28"/>
    <mergeCell ref="A29:O29"/>
    <mergeCell ref="P29:AC29"/>
    <mergeCell ref="AD29:AF29"/>
    <mergeCell ref="AG29:AJ29"/>
    <mergeCell ref="AK29:AP29"/>
    <mergeCell ref="AQ29:AX29"/>
    <mergeCell ref="CV31:DE31"/>
    <mergeCell ref="A33:O33"/>
    <mergeCell ref="P33:AC33"/>
    <mergeCell ref="AD33:AF33"/>
    <mergeCell ref="AG33:AJ33"/>
    <mergeCell ref="AK33:AP33"/>
    <mergeCell ref="AQ33:AX33"/>
    <mergeCell ref="AY33:BF33"/>
    <mergeCell ref="BG33:BN33"/>
    <mergeCell ref="BO33:BV33"/>
    <mergeCell ref="AY31:BF31"/>
    <mergeCell ref="BG31:BN31"/>
    <mergeCell ref="BO31:BV31"/>
    <mergeCell ref="BW31:CD31"/>
    <mergeCell ref="CE31:CM31"/>
    <mergeCell ref="CN31:CU31"/>
    <mergeCell ref="BW30:CD30"/>
    <mergeCell ref="CE30:CM30"/>
    <mergeCell ref="CN30:CU30"/>
    <mergeCell ref="CV30:DE30"/>
    <mergeCell ref="A31:O31"/>
    <mergeCell ref="P31:AC31"/>
    <mergeCell ref="AD31:AF31"/>
    <mergeCell ref="AG31:AJ31"/>
    <mergeCell ref="AK31:AP31"/>
    <mergeCell ref="AQ31:AX31"/>
    <mergeCell ref="CV32:DE32"/>
    <mergeCell ref="A32:O32"/>
    <mergeCell ref="P32:AC32"/>
    <mergeCell ref="AD32:AF32"/>
    <mergeCell ref="AG32:AJ32"/>
    <mergeCell ref="CV33:DE33"/>
    <mergeCell ref="CV34:DE34"/>
    <mergeCell ref="A35:O35"/>
    <mergeCell ref="P35:AC35"/>
    <mergeCell ref="AD35:AF35"/>
    <mergeCell ref="AG35:AJ35"/>
    <mergeCell ref="AK35:AP35"/>
    <mergeCell ref="AQ35:AX35"/>
    <mergeCell ref="AY35:BF35"/>
    <mergeCell ref="BG35:BN35"/>
    <mergeCell ref="BO35:BV35"/>
    <mergeCell ref="AY34:BF34"/>
    <mergeCell ref="BG34:BN34"/>
    <mergeCell ref="BO34:BV34"/>
    <mergeCell ref="BW34:CD34"/>
    <mergeCell ref="CE34:CM34"/>
    <mergeCell ref="CN34:CU34"/>
    <mergeCell ref="A34:O34"/>
    <mergeCell ref="P34:AC34"/>
    <mergeCell ref="AD34:AF34"/>
    <mergeCell ref="AG34:AJ34"/>
    <mergeCell ref="A36:O36"/>
    <mergeCell ref="P36:AC36"/>
    <mergeCell ref="AD36:AF36"/>
    <mergeCell ref="AG36:AJ36"/>
    <mergeCell ref="AK36:AP36"/>
    <mergeCell ref="AQ36:AX36"/>
    <mergeCell ref="AK32:AP32"/>
    <mergeCell ref="AQ32:AX32"/>
    <mergeCell ref="AY32:BF32"/>
    <mergeCell ref="BG32:BN32"/>
    <mergeCell ref="BO32:BV32"/>
    <mergeCell ref="BW32:CD32"/>
    <mergeCell ref="CE32:CM32"/>
    <mergeCell ref="CN32:CU32"/>
    <mergeCell ref="BW33:CD33"/>
    <mergeCell ref="CE33:CM33"/>
    <mergeCell ref="CN33:CU33"/>
    <mergeCell ref="BW37:CD37"/>
    <mergeCell ref="CE37:CM37"/>
    <mergeCell ref="CN37:CU37"/>
    <mergeCell ref="CV37:DE37"/>
    <mergeCell ref="A38:O38"/>
    <mergeCell ref="P38:AC38"/>
    <mergeCell ref="AD38:AF38"/>
    <mergeCell ref="AG38:AJ38"/>
    <mergeCell ref="AK38:AP38"/>
    <mergeCell ref="AQ38:AX38"/>
    <mergeCell ref="AK34:AP34"/>
    <mergeCell ref="AQ34:AX34"/>
    <mergeCell ref="CV36:DE36"/>
    <mergeCell ref="A37:O37"/>
    <mergeCell ref="P37:AC37"/>
    <mergeCell ref="AD37:AF37"/>
    <mergeCell ref="AG37:AJ37"/>
    <mergeCell ref="AK37:AP37"/>
    <mergeCell ref="AQ37:AX37"/>
    <mergeCell ref="AY37:BF37"/>
    <mergeCell ref="BG37:BN37"/>
    <mergeCell ref="BO37:BV37"/>
    <mergeCell ref="AY36:BF36"/>
    <mergeCell ref="BG36:BN36"/>
    <mergeCell ref="BO36:BV36"/>
    <mergeCell ref="BW36:CD36"/>
    <mergeCell ref="CE36:CM36"/>
    <mergeCell ref="CN36:CU36"/>
    <mergeCell ref="BW35:CD35"/>
    <mergeCell ref="CE35:CM35"/>
    <mergeCell ref="CN35:CU35"/>
    <mergeCell ref="CV35:DE35"/>
    <mergeCell ref="BW39:CD39"/>
    <mergeCell ref="CE39:CM39"/>
    <mergeCell ref="CN39:CU39"/>
    <mergeCell ref="CV39:DE39"/>
    <mergeCell ref="A40:O40"/>
    <mergeCell ref="P40:AC40"/>
    <mergeCell ref="AD40:AF40"/>
    <mergeCell ref="AG40:AJ40"/>
    <mergeCell ref="AK40:AP40"/>
    <mergeCell ref="AQ40:AX40"/>
    <mergeCell ref="BW41:CD41"/>
    <mergeCell ref="CE41:CM41"/>
    <mergeCell ref="CN41:CU41"/>
    <mergeCell ref="CV41:DE41"/>
    <mergeCell ref="CV38:DE38"/>
    <mergeCell ref="A39:O39"/>
    <mergeCell ref="P39:AC39"/>
    <mergeCell ref="AD39:AF39"/>
    <mergeCell ref="AG39:AJ39"/>
    <mergeCell ref="AK39:AP39"/>
    <mergeCell ref="AQ39:AX39"/>
    <mergeCell ref="AY39:BF39"/>
    <mergeCell ref="BG39:BN39"/>
    <mergeCell ref="BO39:BV39"/>
    <mergeCell ref="AY38:BF38"/>
    <mergeCell ref="BG38:BN38"/>
    <mergeCell ref="BO38:BV38"/>
    <mergeCell ref="BW38:CD38"/>
    <mergeCell ref="CE38:CM38"/>
    <mergeCell ref="CN38:CU38"/>
    <mergeCell ref="BO43:BV43"/>
    <mergeCell ref="BW43:CD43"/>
    <mergeCell ref="CE43:CM43"/>
    <mergeCell ref="CN43:CU43"/>
    <mergeCell ref="BW42:CD42"/>
    <mergeCell ref="CE42:CM42"/>
    <mergeCell ref="CN42:CU42"/>
    <mergeCell ref="CV40:DE40"/>
    <mergeCell ref="A41:O41"/>
    <mergeCell ref="P41:AC41"/>
    <mergeCell ref="AD41:AF41"/>
    <mergeCell ref="AG41:AJ41"/>
    <mergeCell ref="AK41:AP41"/>
    <mergeCell ref="AQ41:AX41"/>
    <mergeCell ref="AY41:BF41"/>
    <mergeCell ref="BG41:BN41"/>
    <mergeCell ref="BO41:BV41"/>
    <mergeCell ref="AY40:BF40"/>
    <mergeCell ref="BG40:BN40"/>
    <mergeCell ref="BO40:BV40"/>
    <mergeCell ref="BW40:CD40"/>
    <mergeCell ref="CE40:CM40"/>
    <mergeCell ref="CN40:CU40"/>
    <mergeCell ref="CE45:CM45"/>
    <mergeCell ref="CN45:CU45"/>
    <mergeCell ref="BW44:CD44"/>
    <mergeCell ref="CE44:CM44"/>
    <mergeCell ref="CN44:CU44"/>
    <mergeCell ref="CV44:DE44"/>
    <mergeCell ref="A45:O45"/>
    <mergeCell ref="P45:AC45"/>
    <mergeCell ref="AD45:AF45"/>
    <mergeCell ref="AG45:AJ45"/>
    <mergeCell ref="AK45:AP45"/>
    <mergeCell ref="A42:O42"/>
    <mergeCell ref="P42:AC42"/>
    <mergeCell ref="AD42:AF42"/>
    <mergeCell ref="AG42:AJ42"/>
    <mergeCell ref="AK42:AP42"/>
    <mergeCell ref="AQ42:AX42"/>
    <mergeCell ref="AY42:BF42"/>
    <mergeCell ref="BG42:BN42"/>
    <mergeCell ref="BO42:BV42"/>
    <mergeCell ref="CV43:DE43"/>
    <mergeCell ref="A44:O44"/>
    <mergeCell ref="P44:AC44"/>
    <mergeCell ref="AD44:AF44"/>
    <mergeCell ref="AG44:AJ44"/>
    <mergeCell ref="AK44:AP44"/>
    <mergeCell ref="AQ44:AX44"/>
    <mergeCell ref="AY44:BF44"/>
    <mergeCell ref="BG44:BN44"/>
    <mergeCell ref="BO44:BV44"/>
    <mergeCell ref="AY43:BF43"/>
    <mergeCell ref="BG43:BN43"/>
    <mergeCell ref="CN47:CU47"/>
    <mergeCell ref="BW46:CD46"/>
    <mergeCell ref="CE46:CM46"/>
    <mergeCell ref="CN46:CU46"/>
    <mergeCell ref="CV46:DE46"/>
    <mergeCell ref="A47:O47"/>
    <mergeCell ref="P47:AC47"/>
    <mergeCell ref="AD47:AF47"/>
    <mergeCell ref="AG47:AJ47"/>
    <mergeCell ref="AK47:AP47"/>
    <mergeCell ref="AQ47:AX47"/>
    <mergeCell ref="CV42:DE42"/>
    <mergeCell ref="A43:O43"/>
    <mergeCell ref="P43:AC43"/>
    <mergeCell ref="AD43:AF43"/>
    <mergeCell ref="AG43:AJ43"/>
    <mergeCell ref="AK43:AP43"/>
    <mergeCell ref="AQ43:AX43"/>
    <mergeCell ref="CV45:DE45"/>
    <mergeCell ref="A46:O46"/>
    <mergeCell ref="P46:AC46"/>
    <mergeCell ref="AD46:AF46"/>
    <mergeCell ref="AG46:AJ46"/>
    <mergeCell ref="AK46:AP46"/>
    <mergeCell ref="AQ46:AX46"/>
    <mergeCell ref="AY46:BF46"/>
    <mergeCell ref="BG46:BN46"/>
    <mergeCell ref="BO46:BV46"/>
    <mergeCell ref="AY45:BF45"/>
    <mergeCell ref="BG45:BN45"/>
    <mergeCell ref="BO45:BV45"/>
    <mergeCell ref="BW45:CD45"/>
    <mergeCell ref="BW48:CD48"/>
    <mergeCell ref="CE48:CM48"/>
    <mergeCell ref="CN48:CU48"/>
    <mergeCell ref="CV48:DE48"/>
    <mergeCell ref="A49:O49"/>
    <mergeCell ref="P49:AC49"/>
    <mergeCell ref="AD49:AF49"/>
    <mergeCell ref="AG49:AJ49"/>
    <mergeCell ref="AK49:AP49"/>
    <mergeCell ref="AQ49:AX49"/>
    <mergeCell ref="A50:O50"/>
    <mergeCell ref="P50:AC50"/>
    <mergeCell ref="AD50:AF50"/>
    <mergeCell ref="AG50:AJ50"/>
    <mergeCell ref="AK50:AP50"/>
    <mergeCell ref="AQ50:AX50"/>
    <mergeCell ref="AQ45:AX45"/>
    <mergeCell ref="CV47:DE47"/>
    <mergeCell ref="A48:O48"/>
    <mergeCell ref="P48:AC48"/>
    <mergeCell ref="AD48:AF48"/>
    <mergeCell ref="AG48:AJ48"/>
    <mergeCell ref="AK48:AP48"/>
    <mergeCell ref="AQ48:AX48"/>
    <mergeCell ref="AY48:BF48"/>
    <mergeCell ref="BG48:BN48"/>
    <mergeCell ref="BO48:BV48"/>
    <mergeCell ref="AY47:BF47"/>
    <mergeCell ref="BG47:BN47"/>
    <mergeCell ref="BO47:BV47"/>
    <mergeCell ref="BW47:CD47"/>
    <mergeCell ref="CE47:CM47"/>
    <mergeCell ref="BW51:CD51"/>
    <mergeCell ref="CE51:CM51"/>
    <mergeCell ref="CN51:CU51"/>
    <mergeCell ref="CV51:DE51"/>
    <mergeCell ref="A52:O52"/>
    <mergeCell ref="P52:AC52"/>
    <mergeCell ref="AD52:AF52"/>
    <mergeCell ref="AG52:AJ52"/>
    <mergeCell ref="AK52:AP52"/>
    <mergeCell ref="AQ52:AX52"/>
    <mergeCell ref="CV49:DE49"/>
    <mergeCell ref="A51:O51"/>
    <mergeCell ref="P51:AC51"/>
    <mergeCell ref="AD51:AF51"/>
    <mergeCell ref="AG51:AJ51"/>
    <mergeCell ref="AK51:AP51"/>
    <mergeCell ref="AQ51:AX51"/>
    <mergeCell ref="AY51:BF51"/>
    <mergeCell ref="BG51:BN51"/>
    <mergeCell ref="BO51:BV51"/>
    <mergeCell ref="AY49:BF49"/>
    <mergeCell ref="BG49:BN49"/>
    <mergeCell ref="BO49:BV49"/>
    <mergeCell ref="BW49:CD49"/>
    <mergeCell ref="CE49:CM49"/>
    <mergeCell ref="CN49:CU49"/>
    <mergeCell ref="AY50:BF50"/>
    <mergeCell ref="BG50:BN50"/>
    <mergeCell ref="BO50:BV50"/>
    <mergeCell ref="BW50:CD50"/>
    <mergeCell ref="CE50:CM50"/>
    <mergeCell ref="CN50:CU50"/>
    <mergeCell ref="BW53:CD53"/>
    <mergeCell ref="CE53:CM53"/>
    <mergeCell ref="CN53:CU53"/>
    <mergeCell ref="CV53:DE53"/>
    <mergeCell ref="A54:O54"/>
    <mergeCell ref="P54:AC54"/>
    <mergeCell ref="AD54:AF54"/>
    <mergeCell ref="AG54:AJ54"/>
    <mergeCell ref="AK54:AP54"/>
    <mergeCell ref="AQ54:AX54"/>
    <mergeCell ref="CV52:DE52"/>
    <mergeCell ref="A53:O53"/>
    <mergeCell ref="P53:AC53"/>
    <mergeCell ref="AD53:AF53"/>
    <mergeCell ref="AG53:AJ53"/>
    <mergeCell ref="AK53:AP53"/>
    <mergeCell ref="AQ53:AX53"/>
    <mergeCell ref="AY53:BF53"/>
    <mergeCell ref="BG53:BN53"/>
    <mergeCell ref="BO53:BV53"/>
    <mergeCell ref="AY52:BF52"/>
    <mergeCell ref="BG52:BN52"/>
    <mergeCell ref="BO52:BV52"/>
    <mergeCell ref="BW52:CD52"/>
    <mergeCell ref="CE52:CM52"/>
    <mergeCell ref="CN52:CU52"/>
    <mergeCell ref="BW55:CD55"/>
    <mergeCell ref="CE55:CM55"/>
    <mergeCell ref="CN55:CU55"/>
    <mergeCell ref="CV55:DE55"/>
    <mergeCell ref="A56:O56"/>
    <mergeCell ref="P56:AC56"/>
    <mergeCell ref="AD56:AF56"/>
    <mergeCell ref="AG56:AJ56"/>
    <mergeCell ref="AK56:AP56"/>
    <mergeCell ref="AQ56:AX56"/>
    <mergeCell ref="CV54:DE54"/>
    <mergeCell ref="A55:O55"/>
    <mergeCell ref="P55:AC55"/>
    <mergeCell ref="AD55:AF55"/>
    <mergeCell ref="AG55:AJ55"/>
    <mergeCell ref="AK55:AP55"/>
    <mergeCell ref="AQ55:AX55"/>
    <mergeCell ref="AY55:BF55"/>
    <mergeCell ref="BG55:BN55"/>
    <mergeCell ref="BO55:BV55"/>
    <mergeCell ref="AY54:BF54"/>
    <mergeCell ref="BG54:BN54"/>
    <mergeCell ref="BO54:BV54"/>
    <mergeCell ref="BW54:CD54"/>
    <mergeCell ref="CE54:CM54"/>
    <mergeCell ref="CN54:CU54"/>
    <mergeCell ref="BW57:CD57"/>
    <mergeCell ref="CE57:CM57"/>
    <mergeCell ref="CN57:CU57"/>
    <mergeCell ref="CV57:DE57"/>
    <mergeCell ref="A58:O58"/>
    <mergeCell ref="P58:AC58"/>
    <mergeCell ref="AD58:AF58"/>
    <mergeCell ref="AG58:AJ58"/>
    <mergeCell ref="AK58:AP58"/>
    <mergeCell ref="AQ58:AX58"/>
    <mergeCell ref="CV56:DE56"/>
    <mergeCell ref="A57:O57"/>
    <mergeCell ref="P57:AC57"/>
    <mergeCell ref="AD57:AF57"/>
    <mergeCell ref="AG57:AJ57"/>
    <mergeCell ref="AK57:AP57"/>
    <mergeCell ref="AQ57:AX57"/>
    <mergeCell ref="AY57:BF57"/>
    <mergeCell ref="BG57:BN57"/>
    <mergeCell ref="BO57:BV57"/>
    <mergeCell ref="AY56:BF56"/>
    <mergeCell ref="BG56:BN56"/>
    <mergeCell ref="BO56:BV56"/>
    <mergeCell ref="BW56:CD56"/>
    <mergeCell ref="CE56:CM56"/>
    <mergeCell ref="CN56:CU56"/>
    <mergeCell ref="BW59:CD59"/>
    <mergeCell ref="CE59:CM59"/>
    <mergeCell ref="CN59:CU59"/>
    <mergeCell ref="CV59:DE59"/>
    <mergeCell ref="A60:O60"/>
    <mergeCell ref="P60:AC60"/>
    <mergeCell ref="AD60:AF60"/>
    <mergeCell ref="AG60:AJ60"/>
    <mergeCell ref="AK60:AP60"/>
    <mergeCell ref="AQ60:AX60"/>
    <mergeCell ref="A62:O62"/>
    <mergeCell ref="P62:AC62"/>
    <mergeCell ref="AD62:AF62"/>
    <mergeCell ref="AG62:AJ62"/>
    <mergeCell ref="AK62:AP62"/>
    <mergeCell ref="AQ62:AX62"/>
    <mergeCell ref="CV58:DE58"/>
    <mergeCell ref="A59:O59"/>
    <mergeCell ref="P59:AC59"/>
    <mergeCell ref="AD59:AF59"/>
    <mergeCell ref="AG59:AJ59"/>
    <mergeCell ref="AK59:AP59"/>
    <mergeCell ref="AQ59:AX59"/>
    <mergeCell ref="AY59:BF59"/>
    <mergeCell ref="BG59:BN59"/>
    <mergeCell ref="BO59:BV59"/>
    <mergeCell ref="AY58:BF58"/>
    <mergeCell ref="BG58:BN58"/>
    <mergeCell ref="BO58:BV58"/>
    <mergeCell ref="BW58:CD58"/>
    <mergeCell ref="CE58:CM58"/>
    <mergeCell ref="CN58:CU58"/>
    <mergeCell ref="CV60:DE60"/>
    <mergeCell ref="A63:O63"/>
    <mergeCell ref="P63:AC63"/>
    <mergeCell ref="AD63:AF63"/>
    <mergeCell ref="AG63:AJ63"/>
    <mergeCell ref="AK63:AP63"/>
    <mergeCell ref="AQ63:AX63"/>
    <mergeCell ref="AY63:BF63"/>
    <mergeCell ref="BG63:BN63"/>
    <mergeCell ref="BO63:BV63"/>
    <mergeCell ref="AY60:BF60"/>
    <mergeCell ref="BG60:BN60"/>
    <mergeCell ref="BO60:BV60"/>
    <mergeCell ref="BW60:CD60"/>
    <mergeCell ref="CE60:CM60"/>
    <mergeCell ref="CN60:CU60"/>
    <mergeCell ref="A61:O61"/>
    <mergeCell ref="P61:AC61"/>
    <mergeCell ref="AD61:AF61"/>
    <mergeCell ref="AG61:AJ61"/>
    <mergeCell ref="AK61:AP61"/>
    <mergeCell ref="AQ61:AX61"/>
    <mergeCell ref="AY61:BF61"/>
    <mergeCell ref="BG61:BN61"/>
    <mergeCell ref="BO61:BV61"/>
    <mergeCell ref="BW61:CD61"/>
    <mergeCell ref="CE61:CM61"/>
    <mergeCell ref="CN61:CU61"/>
    <mergeCell ref="CV61:DE61"/>
    <mergeCell ref="CN65:CU65"/>
    <mergeCell ref="CV65:DE65"/>
    <mergeCell ref="A66:O66"/>
    <mergeCell ref="P66:AC66"/>
    <mergeCell ref="AD66:AF66"/>
    <mergeCell ref="AG66:AJ66"/>
    <mergeCell ref="AK66:AP66"/>
    <mergeCell ref="AQ66:AX66"/>
    <mergeCell ref="A68:O68"/>
    <mergeCell ref="P68:AC68"/>
    <mergeCell ref="AD68:AF68"/>
    <mergeCell ref="AG68:AJ68"/>
    <mergeCell ref="AK68:AP68"/>
    <mergeCell ref="AQ68:AX68"/>
    <mergeCell ref="CV64:DE64"/>
    <mergeCell ref="A65:O65"/>
    <mergeCell ref="P65:AC65"/>
    <mergeCell ref="AD65:AF65"/>
    <mergeCell ref="AG65:AJ65"/>
    <mergeCell ref="AK65:AP65"/>
    <mergeCell ref="AQ65:AX65"/>
    <mergeCell ref="AY65:BF65"/>
    <mergeCell ref="BG65:BN65"/>
    <mergeCell ref="BO65:BV65"/>
    <mergeCell ref="AY64:BF64"/>
    <mergeCell ref="BG64:BN64"/>
    <mergeCell ref="BO64:BV64"/>
    <mergeCell ref="BW64:CD64"/>
    <mergeCell ref="CE64:CM64"/>
    <mergeCell ref="CN64:CU64"/>
    <mergeCell ref="A67:O67"/>
    <mergeCell ref="P67:AC67"/>
    <mergeCell ref="DI72:DQ72"/>
    <mergeCell ref="CV66:DE66"/>
    <mergeCell ref="A69:O69"/>
    <mergeCell ref="P69:AC69"/>
    <mergeCell ref="AD69:AF69"/>
    <mergeCell ref="AG69:AJ69"/>
    <mergeCell ref="AK69:AP69"/>
    <mergeCell ref="AQ69:AX69"/>
    <mergeCell ref="AY69:BF69"/>
    <mergeCell ref="BG69:BN69"/>
    <mergeCell ref="BO69:BV69"/>
    <mergeCell ref="AY66:BF66"/>
    <mergeCell ref="BG66:BN66"/>
    <mergeCell ref="BO66:BV66"/>
    <mergeCell ref="BW66:CD66"/>
    <mergeCell ref="CE66:CM66"/>
    <mergeCell ref="CN66:CU66"/>
    <mergeCell ref="AY68:BF68"/>
    <mergeCell ref="BG68:BN68"/>
    <mergeCell ref="BO68:BV68"/>
    <mergeCell ref="BW68:CD68"/>
    <mergeCell ref="CE68:CM68"/>
    <mergeCell ref="BW71:CD71"/>
    <mergeCell ref="CE71:CM71"/>
    <mergeCell ref="CN71:CU71"/>
    <mergeCell ref="CV71:DE71"/>
    <mergeCell ref="A72:O72"/>
    <mergeCell ref="P72:AC72"/>
    <mergeCell ref="AD72:AF72"/>
    <mergeCell ref="AG72:AJ72"/>
    <mergeCell ref="AK72:AP72"/>
    <mergeCell ref="AQ72:AX72"/>
    <mergeCell ref="CV73:DE73"/>
    <mergeCell ref="AY70:BF70"/>
    <mergeCell ref="BG70:BN70"/>
    <mergeCell ref="BO70:BV70"/>
    <mergeCell ref="BW70:CD70"/>
    <mergeCell ref="CE70:CM70"/>
    <mergeCell ref="CN70:CU70"/>
    <mergeCell ref="CV72:DE72"/>
    <mergeCell ref="BG72:BN72"/>
    <mergeCell ref="BO72:BV72"/>
    <mergeCell ref="BW72:CD72"/>
    <mergeCell ref="CE72:CM72"/>
    <mergeCell ref="BO75:BV75"/>
    <mergeCell ref="BW75:CD75"/>
    <mergeCell ref="CE75:CM75"/>
    <mergeCell ref="CN75:CU75"/>
    <mergeCell ref="CV75:DE75"/>
    <mergeCell ref="BG75:BN75"/>
    <mergeCell ref="CV74:DE74"/>
    <mergeCell ref="A73:O73"/>
    <mergeCell ref="P73:AC73"/>
    <mergeCell ref="AD73:AF73"/>
    <mergeCell ref="AG73:AJ73"/>
    <mergeCell ref="AK73:AP73"/>
    <mergeCell ref="AQ73:AX73"/>
    <mergeCell ref="AY73:BF73"/>
    <mergeCell ref="BG73:BN73"/>
    <mergeCell ref="AY72:BF72"/>
    <mergeCell ref="CN72:CU72"/>
    <mergeCell ref="AQ74:AX74"/>
    <mergeCell ref="AY74:BF74"/>
    <mergeCell ref="BG74:BN74"/>
    <mergeCell ref="A75:O75"/>
    <mergeCell ref="P75:AC75"/>
    <mergeCell ref="AD75:AF75"/>
    <mergeCell ref="AG75:AJ75"/>
    <mergeCell ref="AK75:AP75"/>
    <mergeCell ref="AQ75:AX75"/>
    <mergeCell ref="AY75:BF75"/>
    <mergeCell ref="CE74:CM74"/>
    <mergeCell ref="CN73:CU73"/>
    <mergeCell ref="CN74:CU74"/>
    <mergeCell ref="BO74:BV74"/>
    <mergeCell ref="BW74:CD74"/>
    <mergeCell ref="A74:O74"/>
    <mergeCell ref="P74:AC74"/>
    <mergeCell ref="AD74:AF74"/>
    <mergeCell ref="AG74:AJ74"/>
    <mergeCell ref="AK74:AP74"/>
    <mergeCell ref="BG77:BN77"/>
    <mergeCell ref="AQ76:AX76"/>
    <mergeCell ref="A78:O78"/>
    <mergeCell ref="P78:AC78"/>
    <mergeCell ref="AD78:AF78"/>
    <mergeCell ref="AG78:AJ78"/>
    <mergeCell ref="AK78:AP78"/>
    <mergeCell ref="AY76:BF76"/>
    <mergeCell ref="BG76:BN76"/>
    <mergeCell ref="A77:O77"/>
    <mergeCell ref="P77:AC77"/>
    <mergeCell ref="AD77:AF77"/>
    <mergeCell ref="AG77:AJ77"/>
    <mergeCell ref="AK77:AP77"/>
    <mergeCell ref="AQ77:AX77"/>
    <mergeCell ref="CE76:CM76"/>
    <mergeCell ref="CV76:DE76"/>
    <mergeCell ref="CN76:CU76"/>
    <mergeCell ref="BO76:BV76"/>
    <mergeCell ref="BW76:CD76"/>
    <mergeCell ref="A76:O76"/>
    <mergeCell ref="P76:AC76"/>
    <mergeCell ref="AD76:AF76"/>
    <mergeCell ref="AG76:AJ76"/>
    <mergeCell ref="AK76:AP76"/>
    <mergeCell ref="BO79:BV79"/>
    <mergeCell ref="BW79:CD79"/>
    <mergeCell ref="CE79:CM79"/>
    <mergeCell ref="CN79:CU79"/>
    <mergeCell ref="CV79:DE79"/>
    <mergeCell ref="BO77:BV77"/>
    <mergeCell ref="BW77:CD77"/>
    <mergeCell ref="CE77:CM77"/>
    <mergeCell ref="AY79:BF79"/>
    <mergeCell ref="BG79:BN79"/>
    <mergeCell ref="AQ78:AX78"/>
    <mergeCell ref="A80:O80"/>
    <mergeCell ref="P80:AC80"/>
    <mergeCell ref="AD80:AF80"/>
    <mergeCell ref="AG80:AJ80"/>
    <mergeCell ref="AK80:AP80"/>
    <mergeCell ref="AY78:BF78"/>
    <mergeCell ref="BG78:BN78"/>
    <mergeCell ref="A79:O79"/>
    <mergeCell ref="P79:AC79"/>
    <mergeCell ref="AD79:AF79"/>
    <mergeCell ref="AG79:AJ79"/>
    <mergeCell ref="AK79:AP79"/>
    <mergeCell ref="AQ79:AX79"/>
    <mergeCell ref="CE78:CM78"/>
    <mergeCell ref="CN77:CU77"/>
    <mergeCell ref="CV77:DE77"/>
    <mergeCell ref="CV78:DE78"/>
    <mergeCell ref="CN78:CU78"/>
    <mergeCell ref="BO78:BV78"/>
    <mergeCell ref="BW78:CD78"/>
    <mergeCell ref="AY77:BF77"/>
    <mergeCell ref="BO81:BV81"/>
    <mergeCell ref="BW81:CD81"/>
    <mergeCell ref="CE81:CM81"/>
    <mergeCell ref="CN81:CU81"/>
    <mergeCell ref="CV81:DE81"/>
    <mergeCell ref="CV82:DE82"/>
    <mergeCell ref="CN82:CU82"/>
    <mergeCell ref="BO82:BV82"/>
    <mergeCell ref="BW82:CD82"/>
    <mergeCell ref="AY81:BF81"/>
    <mergeCell ref="BG81:BN81"/>
    <mergeCell ref="AQ80:AX80"/>
    <mergeCell ref="A82:O82"/>
    <mergeCell ref="P82:AC82"/>
    <mergeCell ref="AD82:AF82"/>
    <mergeCell ref="AG82:AJ82"/>
    <mergeCell ref="AK82:AP82"/>
    <mergeCell ref="AY80:BF80"/>
    <mergeCell ref="BG80:BN80"/>
    <mergeCell ref="A81:O81"/>
    <mergeCell ref="P81:AC81"/>
    <mergeCell ref="AD81:AF81"/>
    <mergeCell ref="AG81:AJ81"/>
    <mergeCell ref="AK81:AP81"/>
    <mergeCell ref="AQ81:AX81"/>
    <mergeCell ref="CE80:CM80"/>
    <mergeCell ref="CV80:DE80"/>
    <mergeCell ref="CN80:CU80"/>
    <mergeCell ref="BO80:BV80"/>
    <mergeCell ref="BW80:CD80"/>
    <mergeCell ref="BO83:BV83"/>
    <mergeCell ref="BW83:CD83"/>
    <mergeCell ref="CE83:CM83"/>
    <mergeCell ref="CN83:CU83"/>
    <mergeCell ref="CV83:DE83"/>
    <mergeCell ref="AY83:BF83"/>
    <mergeCell ref="BG83:BN83"/>
    <mergeCell ref="AQ82:AX82"/>
    <mergeCell ref="AK83:AP83"/>
    <mergeCell ref="AY82:BF82"/>
    <mergeCell ref="BG82:BN82"/>
    <mergeCell ref="A83:O83"/>
    <mergeCell ref="P83:AC83"/>
    <mergeCell ref="AD83:AF83"/>
    <mergeCell ref="AG83:AJ83"/>
    <mergeCell ref="AQ83:AX83"/>
    <mergeCell ref="CE82:CM82"/>
    <mergeCell ref="CN84:CU84"/>
    <mergeCell ref="CV84:DE84"/>
    <mergeCell ref="CV85:DE85"/>
    <mergeCell ref="CN85:CU85"/>
    <mergeCell ref="BO85:BV85"/>
    <mergeCell ref="BW85:CD85"/>
    <mergeCell ref="AY84:BF84"/>
    <mergeCell ref="BG84:BN84"/>
    <mergeCell ref="A85:O85"/>
    <mergeCell ref="P85:AC85"/>
    <mergeCell ref="AD85:AF85"/>
    <mergeCell ref="AG85:AJ85"/>
    <mergeCell ref="AK85:AP85"/>
    <mergeCell ref="A84:O84"/>
    <mergeCell ref="P84:AC84"/>
    <mergeCell ref="AD84:AF84"/>
    <mergeCell ref="AG84:AJ84"/>
    <mergeCell ref="AK84:AP84"/>
    <mergeCell ref="AQ84:AX84"/>
    <mergeCell ref="AQ85:AX85"/>
    <mergeCell ref="AY85:BF85"/>
    <mergeCell ref="BG85:BN85"/>
    <mergeCell ref="CE85:CM85"/>
    <mergeCell ref="BO84:BV84"/>
    <mergeCell ref="BW84:CD84"/>
    <mergeCell ref="CE84:CM84"/>
    <mergeCell ref="CN86:CU86"/>
    <mergeCell ref="CV86:DE86"/>
    <mergeCell ref="CV100:DE100"/>
    <mergeCell ref="CE90:CM90"/>
    <mergeCell ref="BO89:BV89"/>
    <mergeCell ref="BW89:CD89"/>
    <mergeCell ref="AY86:BF86"/>
    <mergeCell ref="BG86:BN86"/>
    <mergeCell ref="CN93:CU93"/>
    <mergeCell ref="BG96:BN96"/>
    <mergeCell ref="BO96:BV96"/>
    <mergeCell ref="BO86:BV86"/>
    <mergeCell ref="BW86:CD86"/>
    <mergeCell ref="CE86:CM86"/>
    <mergeCell ref="AY89:BF89"/>
    <mergeCell ref="BW91:CD91"/>
    <mergeCell ref="AY95:BF95"/>
    <mergeCell ref="AY94:BF94"/>
    <mergeCell ref="BW94:CD94"/>
    <mergeCell ref="BW93:CD93"/>
    <mergeCell ref="CV99:DE99"/>
    <mergeCell ref="CV93:DE93"/>
    <mergeCell ref="CN92:CU92"/>
    <mergeCell ref="CV92:DE92"/>
    <mergeCell ref="AY100:BF100"/>
    <mergeCell ref="BG100:BN100"/>
    <mergeCell ref="BO100:BV100"/>
    <mergeCell ref="AY99:BF99"/>
    <mergeCell ref="BG99:BN99"/>
    <mergeCell ref="BO99:BV99"/>
    <mergeCell ref="AY98:BF98"/>
    <mergeCell ref="BG98:BN98"/>
    <mergeCell ref="A86:O86"/>
    <mergeCell ref="P86:AC86"/>
    <mergeCell ref="AD86:AF86"/>
    <mergeCell ref="AG86:AJ86"/>
    <mergeCell ref="AK86:AP86"/>
    <mergeCell ref="AQ86:AX86"/>
    <mergeCell ref="AQ99:AX99"/>
    <mergeCell ref="A100:O100"/>
    <mergeCell ref="P100:AC100"/>
    <mergeCell ref="AD100:AF100"/>
    <mergeCell ref="CN89:CU89"/>
    <mergeCell ref="CV89:DE89"/>
    <mergeCell ref="CV90:DE90"/>
    <mergeCell ref="CN90:CU90"/>
    <mergeCell ref="BO90:BV90"/>
    <mergeCell ref="BW90:CD90"/>
    <mergeCell ref="CE89:CM89"/>
    <mergeCell ref="BG89:BN89"/>
    <mergeCell ref="A90:O90"/>
    <mergeCell ref="P90:AC90"/>
    <mergeCell ref="AD90:AF90"/>
    <mergeCell ref="AG90:AJ90"/>
    <mergeCell ref="AK90:AP90"/>
    <mergeCell ref="A89:O89"/>
    <mergeCell ref="P89:AC89"/>
    <mergeCell ref="AD89:AF89"/>
    <mergeCell ref="AG89:AJ89"/>
    <mergeCell ref="AK89:AP89"/>
    <mergeCell ref="AQ89:AX89"/>
    <mergeCell ref="CV91:DE91"/>
    <mergeCell ref="CN91:CU91"/>
    <mergeCell ref="BO91:BV91"/>
    <mergeCell ref="AD91:AF91"/>
    <mergeCell ref="AG91:AJ91"/>
    <mergeCell ref="AK91:AP91"/>
    <mergeCell ref="AY90:BF90"/>
    <mergeCell ref="BG90:BN90"/>
    <mergeCell ref="AQ91:AX91"/>
    <mergeCell ref="A103:O103"/>
    <mergeCell ref="P103:AC103"/>
    <mergeCell ref="AD103:AF103"/>
    <mergeCell ref="AG103:AJ103"/>
    <mergeCell ref="AK103:AP103"/>
    <mergeCell ref="AY91:BF91"/>
    <mergeCell ref="BG91:BN91"/>
    <mergeCell ref="A92:O92"/>
    <mergeCell ref="P92:AC92"/>
    <mergeCell ref="AD92:AF92"/>
    <mergeCell ref="AG92:AJ92"/>
    <mergeCell ref="AK92:AP92"/>
    <mergeCell ref="AQ92:AX92"/>
    <mergeCell ref="AK99:AP99"/>
    <mergeCell ref="A101:O101"/>
    <mergeCell ref="P101:AC101"/>
    <mergeCell ref="AD101:AF101"/>
    <mergeCell ref="AG101:AJ101"/>
    <mergeCell ref="AK101:AP101"/>
    <mergeCell ref="AQ101:AX101"/>
    <mergeCell ref="A99:O99"/>
    <mergeCell ref="P99:AC99"/>
    <mergeCell ref="AD99:AF99"/>
    <mergeCell ref="AG99:AJ99"/>
    <mergeCell ref="AQ93:AX93"/>
    <mergeCell ref="AY93:BF93"/>
    <mergeCell ref="BG93:BN93"/>
    <mergeCell ref="BO93:BV93"/>
    <mergeCell ref="BO92:BV92"/>
    <mergeCell ref="BW92:CD92"/>
    <mergeCell ref="A102:O102"/>
    <mergeCell ref="P102:AC102"/>
    <mergeCell ref="AD102:AF102"/>
    <mergeCell ref="AG102:AJ102"/>
    <mergeCell ref="AK102:AP102"/>
    <mergeCell ref="AQ102:AX102"/>
    <mergeCell ref="AG100:AJ100"/>
    <mergeCell ref="AK100:AP100"/>
    <mergeCell ref="AQ103:AX103"/>
    <mergeCell ref="AY103:BF103"/>
    <mergeCell ref="BG103:BN103"/>
    <mergeCell ref="BW101:CD101"/>
    <mergeCell ref="BO101:BV101"/>
    <mergeCell ref="AQ98:AX98"/>
    <mergeCell ref="BO98:BV98"/>
    <mergeCell ref="BW98:CD98"/>
    <mergeCell ref="A96:O96"/>
    <mergeCell ref="P96:AC96"/>
    <mergeCell ref="AD96:AF96"/>
    <mergeCell ref="AG96:AJ96"/>
    <mergeCell ref="AK96:AP96"/>
    <mergeCell ref="AQ96:AX96"/>
    <mergeCell ref="BG95:BN95"/>
    <mergeCell ref="BO95:BV95"/>
    <mergeCell ref="BW95:CD95"/>
    <mergeCell ref="AK97:AP97"/>
    <mergeCell ref="CN102:CU102"/>
    <mergeCell ref="CV101:DE101"/>
    <mergeCell ref="CV102:DE102"/>
    <mergeCell ref="AQ100:AX100"/>
    <mergeCell ref="BW100:CD100"/>
    <mergeCell ref="CE100:CM100"/>
    <mergeCell ref="CN100:CU100"/>
    <mergeCell ref="BW99:CD99"/>
    <mergeCell ref="CE99:CM99"/>
    <mergeCell ref="CN99:CU99"/>
    <mergeCell ref="AY101:BF101"/>
    <mergeCell ref="BG101:BN101"/>
    <mergeCell ref="BW102:CD102"/>
    <mergeCell ref="CE102:CM102"/>
    <mergeCell ref="AY96:BF96"/>
    <mergeCell ref="AY102:BF102"/>
    <mergeCell ref="BG102:BN102"/>
    <mergeCell ref="BO102:BV102"/>
    <mergeCell ref="CE101:CM101"/>
    <mergeCell ref="CN101:CU101"/>
    <mergeCell ref="CE98:CM98"/>
    <mergeCell ref="CN98:CU98"/>
    <mergeCell ref="CV98:DE98"/>
    <mergeCell ref="AQ97:AX97"/>
    <mergeCell ref="AY97:BF97"/>
    <mergeCell ref="BG97:BN97"/>
    <mergeCell ref="BO97:BV97"/>
    <mergeCell ref="BW97:CD97"/>
    <mergeCell ref="CV50:DE50"/>
    <mergeCell ref="CV105:DE105"/>
    <mergeCell ref="A105:AF105"/>
    <mergeCell ref="AG105:AJ105"/>
    <mergeCell ref="AK105:AP105"/>
    <mergeCell ref="AQ105:AX105"/>
    <mergeCell ref="AY105:BF105"/>
    <mergeCell ref="BO105:BV105"/>
    <mergeCell ref="BW105:CD105"/>
    <mergeCell ref="CE105:CM105"/>
    <mergeCell ref="CN105:CU105"/>
    <mergeCell ref="BG105:BN105"/>
    <mergeCell ref="BO104:BV104"/>
    <mergeCell ref="BW104:CD104"/>
    <mergeCell ref="CE104:CM104"/>
    <mergeCell ref="CN104:CU104"/>
    <mergeCell ref="CV104:DE104"/>
    <mergeCell ref="AY104:BF104"/>
    <mergeCell ref="BG104:BN104"/>
    <mergeCell ref="A104:O104"/>
    <mergeCell ref="P104:AC104"/>
    <mergeCell ref="AD104:AF104"/>
    <mergeCell ref="AG104:AJ104"/>
    <mergeCell ref="AK104:AP104"/>
    <mergeCell ref="AQ104:AX104"/>
    <mergeCell ref="CE103:CM103"/>
    <mergeCell ref="CV103:DE103"/>
    <mergeCell ref="CN103:CU103"/>
    <mergeCell ref="BO103:BV103"/>
    <mergeCell ref="BW103:CD103"/>
    <mergeCell ref="AY92:BF92"/>
    <mergeCell ref="BG92:BN92"/>
  </mergeCells>
  <printOptions horizontalCentered="1"/>
  <pageMargins left="0.25" right="0.25" top="0.75" bottom="0.75" header="0.3" footer="0.3"/>
  <pageSetup paperSize="305" scale="79" orientation="landscape" r:id="rId1"/>
  <headerFooter>
    <oddFooter>&amp;L&amp;"-,Cursiva"     Ejercicio Fiscal 2018&amp;RPágina &amp;P de &amp;N</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T424"/>
  <sheetViews>
    <sheetView showGridLines="0" zoomScaleNormal="100" workbookViewId="0">
      <selection activeCell="JT25" sqref="JT25"/>
    </sheetView>
  </sheetViews>
  <sheetFormatPr baseColWidth="10" defaultColWidth="0.28515625" defaultRowHeight="15" customHeight="1" zeroHeight="1" x14ac:dyDescent="0.25"/>
  <cols>
    <col min="1" max="1" width="9.42578125" style="39" customWidth="1"/>
    <col min="2" max="2" width="6.140625" style="39" customWidth="1"/>
    <col min="3" max="3" width="56.42578125" style="39" customWidth="1"/>
    <col min="4" max="4" width="31.42578125" style="34" customWidth="1"/>
    <col min="5" max="5" width="0.28515625" customWidth="1"/>
    <col min="6" max="14" width="0" hidden="1" customWidth="1"/>
    <col min="15" max="254" width="11.42578125" hidden="1" customWidth="1"/>
    <col min="255" max="255" width="0.85546875" customWidth="1"/>
  </cols>
  <sheetData>
    <row r="1" spans="1:5" s="184" customFormat="1" ht="27" customHeight="1" x14ac:dyDescent="0.25">
      <c r="A1" s="908" t="s">
        <v>1767</v>
      </c>
      <c r="B1" s="909"/>
      <c r="C1" s="909"/>
      <c r="D1" s="910"/>
    </row>
    <row r="2" spans="1:5" s="108" customFormat="1" ht="24" customHeight="1" x14ac:dyDescent="0.25">
      <c r="A2" s="905" t="str">
        <f>'Objetivos PMD'!$B$3</f>
        <v>Entidad Pública:   Municipio de Tuxcueca, Jalisco</v>
      </c>
      <c r="B2" s="906"/>
      <c r="C2" s="906"/>
      <c r="D2" s="907"/>
    </row>
    <row r="3" spans="1:5" s="108" customFormat="1" ht="6.75" customHeight="1" x14ac:dyDescent="0.25">
      <c r="A3" s="174"/>
      <c r="D3" s="187"/>
    </row>
    <row r="4" spans="1:5" s="176" customFormat="1" ht="15.75" x14ac:dyDescent="0.25">
      <c r="A4" s="901" t="s">
        <v>759</v>
      </c>
      <c r="B4" s="903" t="s">
        <v>760</v>
      </c>
      <c r="C4" s="903" t="s">
        <v>761</v>
      </c>
      <c r="D4" s="416" t="s">
        <v>1306</v>
      </c>
      <c r="E4" s="175"/>
    </row>
    <row r="5" spans="1:5" s="178" customFormat="1" ht="15.75" x14ac:dyDescent="0.25">
      <c r="A5" s="902"/>
      <c r="B5" s="904"/>
      <c r="C5" s="904"/>
      <c r="D5" s="417" t="s">
        <v>345</v>
      </c>
      <c r="E5" s="177"/>
    </row>
    <row r="6" spans="1:5" s="181" customFormat="1" ht="25.5" customHeight="1" x14ac:dyDescent="0.25">
      <c r="A6" s="179" t="s">
        <v>762</v>
      </c>
      <c r="B6" s="171">
        <v>0</v>
      </c>
      <c r="C6" s="172" t="s">
        <v>763</v>
      </c>
      <c r="D6" s="185">
        <v>0</v>
      </c>
      <c r="E6" s="180"/>
    </row>
    <row r="7" spans="1:5" s="181" customFormat="1" ht="25.5" customHeight="1" x14ac:dyDescent="0.25">
      <c r="A7" s="179" t="s">
        <v>764</v>
      </c>
      <c r="B7" s="171">
        <v>0</v>
      </c>
      <c r="C7" s="172" t="s">
        <v>765</v>
      </c>
      <c r="D7" s="186">
        <v>0</v>
      </c>
      <c r="E7" s="180"/>
    </row>
    <row r="8" spans="1:5" s="181" customFormat="1" ht="25.5" customHeight="1" x14ac:dyDescent="0.25">
      <c r="A8" s="179" t="s">
        <v>766</v>
      </c>
      <c r="B8" s="171">
        <v>0</v>
      </c>
      <c r="C8" s="172" t="s">
        <v>767</v>
      </c>
      <c r="D8" s="186">
        <v>0</v>
      </c>
      <c r="E8" s="180"/>
    </row>
    <row r="9" spans="1:5" s="181" customFormat="1" ht="25.5" customHeight="1" x14ac:dyDescent="0.25">
      <c r="A9" s="179" t="s">
        <v>768</v>
      </c>
      <c r="B9" s="171">
        <v>1</v>
      </c>
      <c r="C9" s="172" t="s">
        <v>769</v>
      </c>
      <c r="D9" s="186">
        <v>2114551</v>
      </c>
      <c r="E9" s="180"/>
    </row>
    <row r="10" spans="1:5" s="181" customFormat="1" ht="25.5" customHeight="1" x14ac:dyDescent="0.25">
      <c r="A10" s="179" t="s">
        <v>768</v>
      </c>
      <c r="B10" s="171">
        <v>2</v>
      </c>
      <c r="C10" s="172" t="s">
        <v>1307</v>
      </c>
      <c r="D10" s="186">
        <v>1033683</v>
      </c>
      <c r="E10" s="180"/>
    </row>
    <row r="11" spans="1:5" s="181" customFormat="1" ht="25.5" customHeight="1" x14ac:dyDescent="0.25">
      <c r="A11" s="179" t="s">
        <v>768</v>
      </c>
      <c r="B11" s="171">
        <v>3</v>
      </c>
      <c r="C11" s="172" t="s">
        <v>1308</v>
      </c>
      <c r="D11" s="186">
        <v>0</v>
      </c>
      <c r="E11" s="180"/>
    </row>
    <row r="12" spans="1:5" s="181" customFormat="1" ht="25.5" customHeight="1" x14ac:dyDescent="0.25">
      <c r="A12" s="179" t="s">
        <v>768</v>
      </c>
      <c r="B12" s="171">
        <v>4</v>
      </c>
      <c r="C12" s="172" t="s">
        <v>1309</v>
      </c>
      <c r="D12" s="186">
        <v>163737</v>
      </c>
      <c r="E12" s="180"/>
    </row>
    <row r="13" spans="1:5" s="181" customFormat="1" ht="25.5" customHeight="1" x14ac:dyDescent="0.25">
      <c r="A13" s="179" t="s">
        <v>768</v>
      </c>
      <c r="B13" s="171">
        <v>5</v>
      </c>
      <c r="C13" s="172" t="s">
        <v>1310</v>
      </c>
      <c r="D13" s="186">
        <v>0</v>
      </c>
      <c r="E13" s="180"/>
    </row>
    <row r="14" spans="1:5" s="181" customFormat="1" ht="25.5" customHeight="1" x14ac:dyDescent="0.25">
      <c r="A14" s="179" t="s">
        <v>768</v>
      </c>
      <c r="B14" s="171">
        <v>6</v>
      </c>
      <c r="C14" s="172" t="s">
        <v>1311</v>
      </c>
      <c r="D14" s="186">
        <v>309765</v>
      </c>
      <c r="E14" s="180"/>
    </row>
    <row r="15" spans="1:5" s="181" customFormat="1" ht="25.5" customHeight="1" x14ac:dyDescent="0.25">
      <c r="A15" s="179" t="s">
        <v>768</v>
      </c>
      <c r="B15" s="171">
        <v>7</v>
      </c>
      <c r="C15" s="172" t="s">
        <v>1312</v>
      </c>
      <c r="D15" s="186">
        <v>274409</v>
      </c>
      <c r="E15" s="180"/>
    </row>
    <row r="16" spans="1:5" s="181" customFormat="1" ht="25.5" customHeight="1" x14ac:dyDescent="0.25">
      <c r="A16" s="179" t="s">
        <v>768</v>
      </c>
      <c r="B16" s="171">
        <v>8</v>
      </c>
      <c r="C16" s="172" t="s">
        <v>1313</v>
      </c>
      <c r="D16" s="186">
        <v>515584</v>
      </c>
      <c r="E16" s="180"/>
    </row>
    <row r="17" spans="1:5" s="181" customFormat="1" ht="25.5" customHeight="1" x14ac:dyDescent="0.25">
      <c r="A17" s="179" t="s">
        <v>768</v>
      </c>
      <c r="B17" s="171">
        <v>9</v>
      </c>
      <c r="C17" s="173" t="s">
        <v>1314</v>
      </c>
      <c r="D17" s="186">
        <v>163737</v>
      </c>
      <c r="E17" s="180"/>
    </row>
    <row r="18" spans="1:5" s="181" customFormat="1" ht="25.5" customHeight="1" x14ac:dyDescent="0.25">
      <c r="A18" s="179" t="s">
        <v>768</v>
      </c>
      <c r="B18" s="171">
        <v>10</v>
      </c>
      <c r="C18" s="172" t="s">
        <v>1315</v>
      </c>
      <c r="D18" s="186">
        <v>0</v>
      </c>
      <c r="E18" s="180"/>
    </row>
    <row r="19" spans="1:5" s="181" customFormat="1" ht="25.5" customHeight="1" x14ac:dyDescent="0.25">
      <c r="A19" s="179" t="s">
        <v>768</v>
      </c>
      <c r="B19" s="171">
        <v>11</v>
      </c>
      <c r="C19" s="172" t="s">
        <v>1316</v>
      </c>
      <c r="D19" s="186">
        <v>0</v>
      </c>
      <c r="E19" s="180"/>
    </row>
    <row r="20" spans="1:5" s="181" customFormat="1" ht="25.5" customHeight="1" x14ac:dyDescent="0.25">
      <c r="A20" s="179" t="s">
        <v>768</v>
      </c>
      <c r="B20" s="171">
        <v>12</v>
      </c>
      <c r="C20" s="172" t="s">
        <v>1317</v>
      </c>
      <c r="D20" s="186">
        <v>1011751</v>
      </c>
      <c r="E20" s="180"/>
    </row>
    <row r="21" spans="1:5" s="181" customFormat="1" ht="25.5" customHeight="1" x14ac:dyDescent="0.25">
      <c r="A21" s="179" t="s">
        <v>768</v>
      </c>
      <c r="B21" s="171">
        <v>13</v>
      </c>
      <c r="C21" s="172" t="s">
        <v>1318</v>
      </c>
      <c r="D21" s="186">
        <v>455333</v>
      </c>
      <c r="E21" s="180"/>
    </row>
    <row r="22" spans="1:5" s="181" customFormat="1" ht="25.5" customHeight="1" x14ac:dyDescent="0.25">
      <c r="A22" s="179" t="s">
        <v>768</v>
      </c>
      <c r="B22" s="171">
        <v>14</v>
      </c>
      <c r="C22" s="172" t="s">
        <v>1319</v>
      </c>
      <c r="D22" s="186">
        <v>295192</v>
      </c>
      <c r="E22" s="180"/>
    </row>
    <row r="23" spans="1:5" s="181" customFormat="1" ht="25.5" customHeight="1" x14ac:dyDescent="0.25">
      <c r="A23" s="179" t="s">
        <v>768</v>
      </c>
      <c r="B23" s="171">
        <v>15</v>
      </c>
      <c r="C23" s="172" t="s">
        <v>1320</v>
      </c>
      <c r="D23" s="186">
        <v>2883526</v>
      </c>
      <c r="E23" s="180"/>
    </row>
    <row r="24" spans="1:5" s="181" customFormat="1" ht="25.5" customHeight="1" x14ac:dyDescent="0.25">
      <c r="A24" s="179" t="s">
        <v>768</v>
      </c>
      <c r="B24" s="171">
        <v>16</v>
      </c>
      <c r="C24" s="172" t="s">
        <v>1321</v>
      </c>
      <c r="D24" s="186">
        <v>2983266</v>
      </c>
      <c r="E24" s="180"/>
    </row>
    <row r="25" spans="1:5" s="181" customFormat="1" ht="25.5" customHeight="1" x14ac:dyDescent="0.25">
      <c r="A25" s="179" t="s">
        <v>768</v>
      </c>
      <c r="B25" s="171">
        <v>17</v>
      </c>
      <c r="C25" s="172" t="s">
        <v>1322</v>
      </c>
      <c r="D25" s="186">
        <v>126159</v>
      </c>
      <c r="E25" s="180"/>
    </row>
    <row r="26" spans="1:5" s="181" customFormat="1" ht="25.5" customHeight="1" x14ac:dyDescent="0.25">
      <c r="A26" s="179" t="s">
        <v>768</v>
      </c>
      <c r="B26" s="171">
        <v>18</v>
      </c>
      <c r="C26" s="172" t="s">
        <v>1323</v>
      </c>
      <c r="D26" s="185">
        <v>71717</v>
      </c>
      <c r="E26" s="180"/>
    </row>
    <row r="27" spans="1:5" s="181" customFormat="1" ht="25.5" customHeight="1" x14ac:dyDescent="0.25">
      <c r="A27" s="179" t="s">
        <v>768</v>
      </c>
      <c r="B27" s="171">
        <v>19</v>
      </c>
      <c r="C27" s="172" t="s">
        <v>2051</v>
      </c>
      <c r="D27" s="185">
        <v>754673</v>
      </c>
      <c r="E27" s="180"/>
    </row>
    <row r="28" spans="1:5" s="181" customFormat="1" ht="25.5" customHeight="1" x14ac:dyDescent="0.25">
      <c r="A28" s="179" t="s">
        <v>768</v>
      </c>
      <c r="B28" s="171">
        <v>20</v>
      </c>
      <c r="C28" s="172" t="s">
        <v>2052</v>
      </c>
      <c r="D28" s="185">
        <v>88255</v>
      </c>
      <c r="E28" s="180"/>
    </row>
    <row r="29" spans="1:5" s="181" customFormat="1" ht="25.5" customHeight="1" x14ac:dyDescent="0.25">
      <c r="A29" s="179" t="s">
        <v>768</v>
      </c>
      <c r="B29" s="171">
        <v>21</v>
      </c>
      <c r="C29" s="172" t="s">
        <v>2053</v>
      </c>
      <c r="D29" s="185">
        <v>74811</v>
      </c>
      <c r="E29" s="180"/>
    </row>
    <row r="30" spans="1:5" s="181" customFormat="1" ht="25.5" customHeight="1" x14ac:dyDescent="0.25">
      <c r="A30" s="179" t="s">
        <v>768</v>
      </c>
      <c r="B30" s="171">
        <v>22</v>
      </c>
      <c r="C30" s="172" t="s">
        <v>2054</v>
      </c>
      <c r="D30" s="185">
        <v>74811</v>
      </c>
      <c r="E30" s="180"/>
    </row>
    <row r="31" spans="1:5" s="181" customFormat="1" ht="25.5" customHeight="1" x14ac:dyDescent="0.25">
      <c r="A31" s="179" t="s">
        <v>768</v>
      </c>
      <c r="B31" s="171">
        <v>23</v>
      </c>
      <c r="C31" s="172" t="s">
        <v>2055</v>
      </c>
      <c r="D31" s="185">
        <v>195407</v>
      </c>
      <c r="E31" s="180"/>
    </row>
    <row r="32" spans="1:5" s="181" customFormat="1" ht="25.5" customHeight="1" x14ac:dyDescent="0.25">
      <c r="A32" s="179" t="s">
        <v>768</v>
      </c>
      <c r="B32" s="171">
        <v>24</v>
      </c>
      <c r="C32" s="172" t="s">
        <v>2056</v>
      </c>
      <c r="D32" s="185">
        <v>95512</v>
      </c>
      <c r="E32" s="180"/>
    </row>
    <row r="33" spans="1:5" s="181" customFormat="1" ht="25.5" customHeight="1" x14ac:dyDescent="0.25">
      <c r="A33" s="179" t="s">
        <v>768</v>
      </c>
      <c r="B33" s="171">
        <v>25</v>
      </c>
      <c r="C33" s="172" t="s">
        <v>2057</v>
      </c>
      <c r="D33" s="185">
        <v>262062</v>
      </c>
      <c r="E33" s="180"/>
    </row>
    <row r="34" spans="1:5" s="181" customFormat="1" ht="25.5" customHeight="1" x14ac:dyDescent="0.25">
      <c r="A34" s="179" t="s">
        <v>768</v>
      </c>
      <c r="B34" s="171">
        <v>26</v>
      </c>
      <c r="C34" s="172" t="s">
        <v>2058</v>
      </c>
      <c r="D34" s="185">
        <v>373296</v>
      </c>
      <c r="E34" s="180"/>
    </row>
    <row r="35" spans="1:5" s="181" customFormat="1" ht="25.5" customHeight="1" x14ac:dyDescent="0.25">
      <c r="A35" s="179" t="s">
        <v>768</v>
      </c>
      <c r="B35" s="171">
        <v>27</v>
      </c>
      <c r="C35" s="172" t="s">
        <v>2059</v>
      </c>
      <c r="D35" s="185">
        <v>211006</v>
      </c>
      <c r="E35" s="180"/>
    </row>
    <row r="36" spans="1:5" s="183" customFormat="1" ht="25.5" customHeight="1" thickBot="1" x14ac:dyDescent="0.3">
      <c r="A36" s="418"/>
      <c r="B36" s="419"/>
      <c r="C36" s="420" t="s">
        <v>1</v>
      </c>
      <c r="D36" s="421">
        <f>SUM(D6:D35)</f>
        <v>14532243</v>
      </c>
      <c r="E36" s="182"/>
    </row>
    <row r="37" spans="1:5" ht="3" customHeight="1" x14ac:dyDescent="0.25">
      <c r="A37" s="36"/>
      <c r="B37" s="36"/>
      <c r="C37" s="37"/>
    </row>
    <row r="38" spans="1:5" ht="25.5" hidden="1" customHeight="1" x14ac:dyDescent="0.25">
      <c r="A38" s="36"/>
      <c r="B38" s="36"/>
      <c r="C38" s="37"/>
    </row>
    <row r="39" spans="1:5" ht="25.5" hidden="1" customHeight="1" x14ac:dyDescent="0.25">
      <c r="A39" s="36"/>
      <c r="B39" s="36"/>
      <c r="C39" s="37"/>
    </row>
    <row r="40" spans="1:5" ht="25.5" hidden="1" customHeight="1" x14ac:dyDescent="0.25">
      <c r="A40" s="36"/>
      <c r="B40" s="36"/>
      <c r="C40" s="37"/>
    </row>
    <row r="41" spans="1:5" ht="25.5" hidden="1" customHeight="1" x14ac:dyDescent="0.25">
      <c r="A41" s="36"/>
      <c r="B41" s="36"/>
      <c r="C41" s="37"/>
    </row>
    <row r="42" spans="1:5" s="34" customFormat="1" ht="25.5" hidden="1" customHeight="1" x14ac:dyDescent="0.25">
      <c r="A42" s="36"/>
      <c r="B42" s="36"/>
      <c r="C42" s="37"/>
    </row>
    <row r="43" spans="1:5" s="34" customFormat="1" ht="25.5" hidden="1" customHeight="1" x14ac:dyDescent="0.25">
      <c r="A43" s="36"/>
      <c r="B43" s="36"/>
      <c r="C43" s="37"/>
    </row>
    <row r="44" spans="1:5" s="34" customFormat="1" ht="25.5" hidden="1" customHeight="1" x14ac:dyDescent="0.25">
      <c r="A44" s="36"/>
      <c r="B44" s="36"/>
      <c r="C44" s="37"/>
    </row>
    <row r="45" spans="1:5" s="34" customFormat="1" ht="25.5" hidden="1" customHeight="1" x14ac:dyDescent="0.25">
      <c r="A45" s="36"/>
      <c r="B45" s="36"/>
      <c r="C45" s="38"/>
    </row>
    <row r="46" spans="1:5" s="34" customFormat="1" ht="25.5" hidden="1" customHeight="1" x14ac:dyDescent="0.25">
      <c r="A46" s="36"/>
      <c r="B46" s="36"/>
      <c r="C46" s="37"/>
    </row>
    <row r="47" spans="1:5" s="34" customFormat="1" ht="25.5" hidden="1" customHeight="1" x14ac:dyDescent="0.25">
      <c r="A47" s="36"/>
      <c r="B47" s="36"/>
      <c r="C47" s="37"/>
    </row>
    <row r="48" spans="1:5" s="34" customFormat="1" ht="25.5" hidden="1" customHeight="1" x14ac:dyDescent="0.25">
      <c r="A48" s="36"/>
      <c r="B48" s="36"/>
      <c r="C48" s="37"/>
    </row>
    <row r="49" spans="1:3" s="34" customFormat="1" ht="25.5" hidden="1" customHeight="1" x14ac:dyDescent="0.25">
      <c r="A49" s="36"/>
      <c r="B49" s="36"/>
      <c r="C49" s="38"/>
    </row>
    <row r="50" spans="1:3" s="34" customFormat="1" ht="25.5" hidden="1" customHeight="1" x14ac:dyDescent="0.25">
      <c r="A50" s="36"/>
      <c r="B50" s="36"/>
      <c r="C50" s="37"/>
    </row>
    <row r="51" spans="1:3" s="34" customFormat="1" ht="25.5" hidden="1" customHeight="1" x14ac:dyDescent="0.25">
      <c r="A51" s="36"/>
      <c r="B51" s="36"/>
      <c r="C51" s="37"/>
    </row>
    <row r="52" spans="1:3" s="34" customFormat="1" ht="25.5" hidden="1" customHeight="1" x14ac:dyDescent="0.25">
      <c r="A52" s="36"/>
      <c r="B52" s="36"/>
      <c r="C52" s="37"/>
    </row>
    <row r="53" spans="1:3" s="34" customFormat="1" ht="25.5" hidden="1" customHeight="1" x14ac:dyDescent="0.25">
      <c r="A53" s="36"/>
      <c r="B53" s="36"/>
      <c r="C53" s="37"/>
    </row>
    <row r="54" spans="1:3" s="34" customFormat="1" ht="25.5" hidden="1" customHeight="1" x14ac:dyDescent="0.25">
      <c r="A54" s="36"/>
      <c r="B54" s="36"/>
      <c r="C54" s="37"/>
    </row>
    <row r="55" spans="1:3" s="34" customFormat="1" ht="25.5" hidden="1" customHeight="1" x14ac:dyDescent="0.25">
      <c r="A55" s="36"/>
      <c r="B55" s="36"/>
      <c r="C55" s="37"/>
    </row>
    <row r="56" spans="1:3" s="34" customFormat="1" ht="25.5" hidden="1" customHeight="1" x14ac:dyDescent="0.25">
      <c r="A56" s="36"/>
      <c r="B56" s="36"/>
      <c r="C56" s="37"/>
    </row>
    <row r="57" spans="1:3" s="34" customFormat="1" ht="25.5" hidden="1" customHeight="1" x14ac:dyDescent="0.25">
      <c r="A57" s="36"/>
      <c r="B57" s="36"/>
      <c r="C57" s="37"/>
    </row>
    <row r="58" spans="1:3" s="34" customFormat="1" ht="25.5" hidden="1" customHeight="1" x14ac:dyDescent="0.25">
      <c r="A58" s="36"/>
      <c r="B58" s="36"/>
      <c r="C58" s="37"/>
    </row>
    <row r="59" spans="1:3" s="34" customFormat="1" ht="25.5" hidden="1" customHeight="1" x14ac:dyDescent="0.25">
      <c r="A59" s="36"/>
      <c r="B59" s="36"/>
      <c r="C59" s="38"/>
    </row>
    <row r="60" spans="1:3" s="34" customFormat="1" ht="25.5" hidden="1" customHeight="1" x14ac:dyDescent="0.25">
      <c r="A60" s="36"/>
      <c r="B60" s="36"/>
      <c r="C60" s="37"/>
    </row>
    <row r="61" spans="1:3" s="34" customFormat="1" ht="25.5" hidden="1" customHeight="1" x14ac:dyDescent="0.25">
      <c r="A61" s="36"/>
      <c r="B61" s="36"/>
      <c r="C61" s="37"/>
    </row>
    <row r="62" spans="1:3" s="34" customFormat="1" ht="25.5" hidden="1" customHeight="1" x14ac:dyDescent="0.25">
      <c r="A62" s="36"/>
      <c r="B62" s="36"/>
      <c r="C62" s="37"/>
    </row>
    <row r="63" spans="1:3" s="34" customFormat="1" ht="25.5" hidden="1" customHeight="1" x14ac:dyDescent="0.25">
      <c r="A63" s="36"/>
      <c r="B63" s="36"/>
      <c r="C63" s="37"/>
    </row>
    <row r="64" spans="1:3" s="34" customFormat="1" ht="25.5" hidden="1" customHeight="1" x14ac:dyDescent="0.25">
      <c r="A64" s="36"/>
      <c r="B64" s="36"/>
      <c r="C64" s="37"/>
    </row>
    <row r="65" spans="1:3" s="34" customFormat="1" ht="25.5" hidden="1" customHeight="1" x14ac:dyDescent="0.25">
      <c r="A65" s="36"/>
      <c r="B65" s="36"/>
      <c r="C65" s="37"/>
    </row>
    <row r="66" spans="1:3" s="34" customFormat="1" ht="25.5" hidden="1" customHeight="1" x14ac:dyDescent="0.25">
      <c r="A66" s="36"/>
      <c r="B66" s="36"/>
      <c r="C66" s="37"/>
    </row>
    <row r="67" spans="1:3" s="34" customFormat="1" ht="25.5" hidden="1" customHeight="1" x14ac:dyDescent="0.25">
      <c r="A67" s="36"/>
      <c r="B67" s="36"/>
      <c r="C67" s="37"/>
    </row>
    <row r="68" spans="1:3" s="34" customFormat="1" ht="25.5" hidden="1" customHeight="1" x14ac:dyDescent="0.25">
      <c r="A68" s="36"/>
      <c r="B68" s="36"/>
      <c r="C68" s="37"/>
    </row>
    <row r="69" spans="1:3" s="34" customFormat="1" ht="25.5" hidden="1" customHeight="1" x14ac:dyDescent="0.25">
      <c r="A69" s="36"/>
      <c r="B69" s="36"/>
      <c r="C69" s="38"/>
    </row>
    <row r="70" spans="1:3" s="34" customFormat="1" ht="25.5" hidden="1" customHeight="1" x14ac:dyDescent="0.25">
      <c r="A70" s="36"/>
      <c r="B70" s="36"/>
      <c r="C70" s="37"/>
    </row>
    <row r="71" spans="1:3" s="34" customFormat="1" ht="25.5" hidden="1" customHeight="1" x14ac:dyDescent="0.25">
      <c r="A71" s="36"/>
      <c r="B71" s="36"/>
      <c r="C71" s="37"/>
    </row>
    <row r="72" spans="1:3" s="34" customFormat="1" ht="25.5" hidden="1" customHeight="1" x14ac:dyDescent="0.25">
      <c r="A72" s="36"/>
      <c r="B72" s="36"/>
      <c r="C72" s="37"/>
    </row>
    <row r="73" spans="1:3" s="34" customFormat="1" ht="25.5" hidden="1" customHeight="1" x14ac:dyDescent="0.25">
      <c r="A73" s="36"/>
      <c r="B73" s="36"/>
      <c r="C73" s="37"/>
    </row>
    <row r="74" spans="1:3" s="34" customFormat="1" ht="25.5" hidden="1" customHeight="1" x14ac:dyDescent="0.25">
      <c r="A74" s="36"/>
      <c r="B74" s="36"/>
      <c r="C74" s="37"/>
    </row>
    <row r="75" spans="1:3" s="34" customFormat="1" ht="25.5" hidden="1" customHeight="1" x14ac:dyDescent="0.25">
      <c r="A75" s="36"/>
      <c r="B75" s="36"/>
      <c r="C75" s="37"/>
    </row>
    <row r="76" spans="1:3" s="34" customFormat="1" ht="25.5" hidden="1" customHeight="1" x14ac:dyDescent="0.25">
      <c r="A76" s="36"/>
      <c r="B76" s="36"/>
      <c r="C76" s="37"/>
    </row>
    <row r="77" spans="1:3" s="34" customFormat="1" ht="25.5" hidden="1" customHeight="1" x14ac:dyDescent="0.25">
      <c r="A77" s="36"/>
      <c r="B77" s="36"/>
      <c r="C77" s="38"/>
    </row>
    <row r="78" spans="1:3" s="34" customFormat="1" ht="25.5" hidden="1" customHeight="1" x14ac:dyDescent="0.25">
      <c r="A78" s="36"/>
      <c r="B78" s="36"/>
      <c r="C78" s="37"/>
    </row>
    <row r="79" spans="1:3" s="34" customFormat="1" ht="25.5" hidden="1" customHeight="1" x14ac:dyDescent="0.25">
      <c r="A79" s="36"/>
      <c r="B79" s="36"/>
      <c r="C79" s="37"/>
    </row>
    <row r="80" spans="1:3" s="34" customFormat="1" ht="25.5" hidden="1" customHeight="1" x14ac:dyDescent="0.25">
      <c r="A80" s="36"/>
      <c r="B80" s="36"/>
      <c r="C80" s="38"/>
    </row>
    <row r="81" spans="1:3" s="34" customFormat="1" ht="25.5" hidden="1" customHeight="1" x14ac:dyDescent="0.25">
      <c r="A81" s="36"/>
      <c r="B81" s="36"/>
      <c r="C81" s="37"/>
    </row>
    <row r="82" spans="1:3" s="34" customFormat="1" ht="25.5" hidden="1" customHeight="1" x14ac:dyDescent="0.25">
      <c r="A82" s="36"/>
      <c r="B82" s="36"/>
      <c r="C82" s="37"/>
    </row>
    <row r="83" spans="1:3" s="34" customFormat="1" ht="25.5" hidden="1" customHeight="1" x14ac:dyDescent="0.25">
      <c r="A83" s="36"/>
      <c r="B83" s="36"/>
      <c r="C83" s="37"/>
    </row>
    <row r="84" spans="1:3" s="34" customFormat="1" ht="25.5" hidden="1" customHeight="1" x14ac:dyDescent="0.25">
      <c r="A84" s="36"/>
      <c r="B84" s="36"/>
      <c r="C84" s="37"/>
    </row>
    <row r="85" spans="1:3" s="34" customFormat="1" ht="25.5" hidden="1" customHeight="1" x14ac:dyDescent="0.25">
      <c r="A85" s="36"/>
      <c r="B85" s="36"/>
      <c r="C85" s="37"/>
    </row>
    <row r="86" spans="1:3" s="34" customFormat="1" ht="25.5" hidden="1" customHeight="1" x14ac:dyDescent="0.25">
      <c r="A86" s="36"/>
      <c r="B86" s="36"/>
      <c r="C86" s="38"/>
    </row>
    <row r="87" spans="1:3" s="34" customFormat="1" ht="25.5" hidden="1" customHeight="1" x14ac:dyDescent="0.25">
      <c r="A87" s="36"/>
      <c r="B87" s="36"/>
      <c r="C87" s="37"/>
    </row>
    <row r="88" spans="1:3" s="34" customFormat="1" ht="25.5" hidden="1" customHeight="1" x14ac:dyDescent="0.25">
      <c r="A88" s="36"/>
      <c r="B88" s="36"/>
      <c r="C88" s="37"/>
    </row>
    <row r="89" spans="1:3" s="34" customFormat="1" ht="25.5" hidden="1" customHeight="1" x14ac:dyDescent="0.25">
      <c r="A89" s="36"/>
      <c r="B89" s="36"/>
      <c r="C89" s="37"/>
    </row>
    <row r="90" spans="1:3" s="34" customFormat="1" ht="25.5" hidden="1" customHeight="1" x14ac:dyDescent="0.25">
      <c r="A90" s="36"/>
      <c r="B90" s="36"/>
      <c r="C90" s="38"/>
    </row>
    <row r="91" spans="1:3" s="34" customFormat="1" ht="25.5" hidden="1" customHeight="1" x14ac:dyDescent="0.25">
      <c r="A91" s="36"/>
      <c r="B91" s="36"/>
      <c r="C91" s="37"/>
    </row>
    <row r="92" spans="1:3" s="34" customFormat="1" ht="25.5" hidden="1" customHeight="1" x14ac:dyDescent="0.25">
      <c r="A92" s="36"/>
      <c r="B92" s="36"/>
      <c r="C92" s="37"/>
    </row>
    <row r="93" spans="1:3" s="34" customFormat="1" ht="25.5" hidden="1" customHeight="1" x14ac:dyDescent="0.25">
      <c r="A93" s="36"/>
      <c r="B93" s="36"/>
      <c r="C93" s="37"/>
    </row>
    <row r="94" spans="1:3" s="34" customFormat="1" ht="25.5" hidden="1" customHeight="1" x14ac:dyDescent="0.25">
      <c r="A94" s="36"/>
      <c r="B94" s="36"/>
      <c r="C94" s="37"/>
    </row>
    <row r="95" spans="1:3" s="34" customFormat="1" ht="25.5" hidden="1" customHeight="1" x14ac:dyDescent="0.25">
      <c r="A95" s="36"/>
      <c r="B95" s="36"/>
      <c r="C95" s="37"/>
    </row>
    <row r="96" spans="1:3" s="34" customFormat="1" ht="25.5" hidden="1" customHeight="1" x14ac:dyDescent="0.25">
      <c r="A96" s="36"/>
      <c r="B96" s="36"/>
      <c r="C96" s="37"/>
    </row>
    <row r="97" spans="1:3" s="34" customFormat="1" ht="25.5" hidden="1" customHeight="1" x14ac:dyDescent="0.25">
      <c r="A97" s="36"/>
      <c r="B97" s="36"/>
      <c r="C97" s="37"/>
    </row>
    <row r="98" spans="1:3" s="34" customFormat="1" ht="25.5" hidden="1" customHeight="1" x14ac:dyDescent="0.25">
      <c r="A98" s="36"/>
      <c r="B98" s="36"/>
      <c r="C98" s="37"/>
    </row>
    <row r="99" spans="1:3" s="34" customFormat="1" ht="25.5" hidden="1" customHeight="1" x14ac:dyDescent="0.25">
      <c r="A99" s="36"/>
      <c r="B99" s="36"/>
      <c r="C99" s="37"/>
    </row>
    <row r="100" spans="1:3" s="34" customFormat="1" ht="25.5" hidden="1" customHeight="1" x14ac:dyDescent="0.25">
      <c r="A100" s="36"/>
      <c r="B100" s="36"/>
      <c r="C100" s="38"/>
    </row>
    <row r="101" spans="1:3" s="34" customFormat="1" ht="25.5" hidden="1" customHeight="1" x14ac:dyDescent="0.25">
      <c r="A101" s="36"/>
      <c r="B101" s="36"/>
      <c r="C101" s="38"/>
    </row>
    <row r="102" spans="1:3" s="34" customFormat="1" ht="25.5" hidden="1" customHeight="1" x14ac:dyDescent="0.25">
      <c r="A102" s="36"/>
      <c r="B102" s="36"/>
      <c r="C102" s="37"/>
    </row>
    <row r="103" spans="1:3" s="34" customFormat="1" ht="25.5" hidden="1" customHeight="1" x14ac:dyDescent="0.25">
      <c r="A103" s="36"/>
      <c r="B103" s="36"/>
      <c r="C103" s="37"/>
    </row>
    <row r="104" spans="1:3" s="34" customFormat="1" ht="25.5" hidden="1" customHeight="1" x14ac:dyDescent="0.25">
      <c r="A104" s="36"/>
      <c r="B104" s="36"/>
      <c r="C104" s="37"/>
    </row>
    <row r="105" spans="1:3" s="34" customFormat="1" ht="25.5" hidden="1" customHeight="1" x14ac:dyDescent="0.25">
      <c r="A105" s="36"/>
      <c r="B105" s="36"/>
      <c r="C105" s="37"/>
    </row>
    <row r="106" spans="1:3" s="34" customFormat="1" ht="25.5" hidden="1" customHeight="1" x14ac:dyDescent="0.25">
      <c r="A106" s="36"/>
      <c r="B106" s="36"/>
      <c r="C106" s="37"/>
    </row>
    <row r="107" spans="1:3" s="34" customFormat="1" ht="25.5" hidden="1" customHeight="1" x14ac:dyDescent="0.25">
      <c r="A107" s="36"/>
      <c r="B107" s="36"/>
      <c r="C107" s="37"/>
    </row>
    <row r="108" spans="1:3" s="34" customFormat="1" ht="25.5" hidden="1" customHeight="1" x14ac:dyDescent="0.25">
      <c r="A108" s="36"/>
      <c r="B108" s="36"/>
      <c r="C108" s="37"/>
    </row>
    <row r="109" spans="1:3" s="34" customFormat="1" ht="25.5" hidden="1" customHeight="1" x14ac:dyDescent="0.25">
      <c r="A109" s="36"/>
      <c r="B109" s="36"/>
      <c r="C109" s="37"/>
    </row>
    <row r="110" spans="1:3" s="34" customFormat="1" ht="25.5" hidden="1" customHeight="1" x14ac:dyDescent="0.25">
      <c r="A110" s="36"/>
      <c r="B110" s="36"/>
      <c r="C110" s="37"/>
    </row>
    <row r="111" spans="1:3" s="34" customFormat="1" ht="25.5" hidden="1" customHeight="1" x14ac:dyDescent="0.25">
      <c r="A111" s="36"/>
      <c r="B111" s="36"/>
      <c r="C111" s="38"/>
    </row>
    <row r="112" spans="1:3" s="34" customFormat="1" ht="25.5" hidden="1" customHeight="1" x14ac:dyDescent="0.25">
      <c r="A112" s="36"/>
      <c r="B112" s="36"/>
      <c r="C112" s="37"/>
    </row>
    <row r="113" spans="1:3" s="34" customFormat="1" ht="25.5" hidden="1" customHeight="1" x14ac:dyDescent="0.25">
      <c r="A113" s="36"/>
      <c r="B113" s="36"/>
      <c r="C113" s="37"/>
    </row>
    <row r="114" spans="1:3" s="34" customFormat="1" ht="25.5" hidden="1" customHeight="1" x14ac:dyDescent="0.25">
      <c r="A114" s="36"/>
      <c r="B114" s="36"/>
      <c r="C114" s="37"/>
    </row>
    <row r="115" spans="1:3" s="34" customFormat="1" ht="25.5" hidden="1" customHeight="1" x14ac:dyDescent="0.25">
      <c r="A115" s="36"/>
      <c r="B115" s="36"/>
      <c r="C115" s="37"/>
    </row>
    <row r="116" spans="1:3" s="34" customFormat="1" ht="25.5" hidden="1" customHeight="1" x14ac:dyDescent="0.25">
      <c r="A116" s="36"/>
      <c r="B116" s="36"/>
      <c r="C116" s="37"/>
    </row>
    <row r="117" spans="1:3" s="34" customFormat="1" ht="25.5" hidden="1" customHeight="1" x14ac:dyDescent="0.25">
      <c r="A117" s="36"/>
      <c r="B117" s="36"/>
      <c r="C117" s="37"/>
    </row>
    <row r="118" spans="1:3" s="34" customFormat="1" ht="25.5" hidden="1" customHeight="1" x14ac:dyDescent="0.25">
      <c r="A118" s="36"/>
      <c r="B118" s="36"/>
      <c r="C118" s="37"/>
    </row>
    <row r="119" spans="1:3" s="34" customFormat="1" ht="25.5" hidden="1" customHeight="1" x14ac:dyDescent="0.25">
      <c r="A119" s="36"/>
      <c r="B119" s="36"/>
      <c r="C119" s="37"/>
    </row>
    <row r="120" spans="1:3" s="34" customFormat="1" ht="25.5" hidden="1" customHeight="1" x14ac:dyDescent="0.25">
      <c r="A120" s="36"/>
      <c r="B120" s="36"/>
      <c r="C120" s="37"/>
    </row>
    <row r="121" spans="1:3" s="34" customFormat="1" ht="25.5" hidden="1" customHeight="1" x14ac:dyDescent="0.25">
      <c r="A121" s="36"/>
      <c r="B121" s="36"/>
      <c r="C121" s="38"/>
    </row>
    <row r="122" spans="1:3" s="34" customFormat="1" ht="25.5" hidden="1" customHeight="1" x14ac:dyDescent="0.25">
      <c r="A122" s="36"/>
      <c r="B122" s="36"/>
      <c r="C122" s="37"/>
    </row>
    <row r="123" spans="1:3" s="34" customFormat="1" ht="25.5" hidden="1" customHeight="1" x14ac:dyDescent="0.25">
      <c r="A123" s="36"/>
      <c r="B123" s="36"/>
      <c r="C123" s="37"/>
    </row>
    <row r="124" spans="1:3" s="34" customFormat="1" ht="25.5" hidden="1" customHeight="1" x14ac:dyDescent="0.25">
      <c r="A124" s="36"/>
      <c r="B124" s="36"/>
      <c r="C124" s="37"/>
    </row>
    <row r="125" spans="1:3" s="34" customFormat="1" ht="25.5" hidden="1" customHeight="1" x14ac:dyDescent="0.25">
      <c r="A125" s="36"/>
      <c r="B125" s="36"/>
      <c r="C125" s="37"/>
    </row>
    <row r="126" spans="1:3" s="34" customFormat="1" ht="25.5" hidden="1" customHeight="1" x14ac:dyDescent="0.25">
      <c r="A126" s="36"/>
      <c r="B126" s="36"/>
      <c r="C126" s="37"/>
    </row>
    <row r="127" spans="1:3" s="34" customFormat="1" ht="25.5" hidden="1" customHeight="1" x14ac:dyDescent="0.25">
      <c r="A127" s="36"/>
      <c r="B127" s="36"/>
      <c r="C127" s="37"/>
    </row>
    <row r="128" spans="1:3" s="34" customFormat="1" ht="25.5" hidden="1" customHeight="1" x14ac:dyDescent="0.25">
      <c r="A128" s="36"/>
      <c r="B128" s="36"/>
      <c r="C128" s="37"/>
    </row>
    <row r="129" spans="1:3" s="34" customFormat="1" ht="25.5" hidden="1" customHeight="1" x14ac:dyDescent="0.25">
      <c r="A129" s="36"/>
      <c r="B129" s="36"/>
      <c r="C129" s="37"/>
    </row>
    <row r="130" spans="1:3" s="34" customFormat="1" ht="25.5" hidden="1" customHeight="1" x14ac:dyDescent="0.25">
      <c r="A130" s="36"/>
      <c r="B130" s="36"/>
      <c r="C130" s="37"/>
    </row>
    <row r="131" spans="1:3" s="34" customFormat="1" ht="25.5" hidden="1" customHeight="1" x14ac:dyDescent="0.25">
      <c r="A131" s="36"/>
      <c r="B131" s="36"/>
      <c r="C131" s="38"/>
    </row>
    <row r="132" spans="1:3" s="34" customFormat="1" ht="25.5" hidden="1" customHeight="1" x14ac:dyDescent="0.25">
      <c r="A132" s="36"/>
      <c r="B132" s="36"/>
      <c r="C132" s="37"/>
    </row>
    <row r="133" spans="1:3" s="34" customFormat="1" ht="25.5" hidden="1" customHeight="1" x14ac:dyDescent="0.25">
      <c r="A133" s="36"/>
      <c r="B133" s="36"/>
      <c r="C133" s="37"/>
    </row>
    <row r="134" spans="1:3" s="34" customFormat="1" ht="25.5" hidden="1" customHeight="1" x14ac:dyDescent="0.25">
      <c r="A134" s="36"/>
      <c r="B134" s="36"/>
      <c r="C134" s="37"/>
    </row>
    <row r="135" spans="1:3" s="34" customFormat="1" ht="25.5" hidden="1" customHeight="1" x14ac:dyDescent="0.25">
      <c r="A135" s="36"/>
      <c r="B135" s="36"/>
      <c r="C135" s="37"/>
    </row>
    <row r="136" spans="1:3" s="34" customFormat="1" ht="25.5" hidden="1" customHeight="1" x14ac:dyDescent="0.25">
      <c r="A136" s="36"/>
      <c r="B136" s="36"/>
      <c r="C136" s="37"/>
    </row>
    <row r="137" spans="1:3" s="34" customFormat="1" ht="25.5" hidden="1" customHeight="1" x14ac:dyDescent="0.25">
      <c r="A137" s="36"/>
      <c r="B137" s="36"/>
      <c r="C137" s="37"/>
    </row>
    <row r="138" spans="1:3" s="34" customFormat="1" ht="25.5" hidden="1" customHeight="1" x14ac:dyDescent="0.25">
      <c r="A138" s="36"/>
      <c r="B138" s="36"/>
      <c r="C138" s="37"/>
    </row>
    <row r="139" spans="1:3" s="34" customFormat="1" ht="25.5" hidden="1" customHeight="1" x14ac:dyDescent="0.25">
      <c r="A139" s="36"/>
      <c r="B139" s="36"/>
      <c r="C139" s="37"/>
    </row>
    <row r="140" spans="1:3" s="34" customFormat="1" ht="25.5" hidden="1" customHeight="1" x14ac:dyDescent="0.25">
      <c r="A140" s="36"/>
      <c r="B140" s="36"/>
      <c r="C140" s="37"/>
    </row>
    <row r="141" spans="1:3" s="34" customFormat="1" ht="25.5" hidden="1" customHeight="1" x14ac:dyDescent="0.25">
      <c r="A141" s="36"/>
      <c r="B141" s="36"/>
      <c r="C141" s="38"/>
    </row>
    <row r="142" spans="1:3" s="34" customFormat="1" ht="25.5" hidden="1" customHeight="1" x14ac:dyDescent="0.25">
      <c r="A142" s="36"/>
      <c r="B142" s="36"/>
      <c r="C142" s="37"/>
    </row>
    <row r="143" spans="1:3" s="34" customFormat="1" ht="25.5" hidden="1" customHeight="1" x14ac:dyDescent="0.25">
      <c r="A143" s="36"/>
      <c r="B143" s="36"/>
      <c r="C143" s="37"/>
    </row>
    <row r="144" spans="1:3" s="34" customFormat="1" ht="25.5" hidden="1" customHeight="1" x14ac:dyDescent="0.25">
      <c r="A144" s="36"/>
      <c r="B144" s="36"/>
      <c r="C144" s="37"/>
    </row>
    <row r="145" spans="1:3" s="34" customFormat="1" ht="25.5" hidden="1" customHeight="1" x14ac:dyDescent="0.25">
      <c r="A145" s="36"/>
      <c r="B145" s="36"/>
      <c r="C145" s="37"/>
    </row>
    <row r="146" spans="1:3" s="34" customFormat="1" ht="25.5" hidden="1" customHeight="1" x14ac:dyDescent="0.25">
      <c r="A146" s="36"/>
      <c r="B146" s="36"/>
      <c r="C146" s="37"/>
    </row>
    <row r="147" spans="1:3" s="34" customFormat="1" ht="25.5" hidden="1" customHeight="1" x14ac:dyDescent="0.25">
      <c r="A147" s="36"/>
      <c r="B147" s="36"/>
      <c r="C147" s="37"/>
    </row>
    <row r="148" spans="1:3" s="34" customFormat="1" ht="25.5" hidden="1" customHeight="1" x14ac:dyDescent="0.25">
      <c r="A148" s="36"/>
      <c r="B148" s="36"/>
      <c r="C148" s="37"/>
    </row>
    <row r="149" spans="1:3" s="34" customFormat="1" ht="25.5" hidden="1" customHeight="1" x14ac:dyDescent="0.25">
      <c r="A149" s="36"/>
      <c r="B149" s="36"/>
      <c r="C149" s="37"/>
    </row>
    <row r="150" spans="1:3" s="34" customFormat="1" ht="25.5" hidden="1" customHeight="1" x14ac:dyDescent="0.25">
      <c r="A150" s="36"/>
      <c r="B150" s="36"/>
      <c r="C150" s="37"/>
    </row>
    <row r="151" spans="1:3" s="34" customFormat="1" ht="25.5" hidden="1" customHeight="1" x14ac:dyDescent="0.25">
      <c r="A151" s="36"/>
      <c r="B151" s="36"/>
      <c r="C151" s="38"/>
    </row>
    <row r="152" spans="1:3" s="34" customFormat="1" ht="25.5" hidden="1" customHeight="1" x14ac:dyDescent="0.25">
      <c r="A152" s="36"/>
      <c r="B152" s="36"/>
      <c r="C152" s="37"/>
    </row>
    <row r="153" spans="1:3" s="34" customFormat="1" ht="25.5" hidden="1" customHeight="1" x14ac:dyDescent="0.25">
      <c r="A153" s="36"/>
      <c r="B153" s="36"/>
      <c r="C153" s="37"/>
    </row>
    <row r="154" spans="1:3" s="34" customFormat="1" ht="25.5" hidden="1" customHeight="1" x14ac:dyDescent="0.25">
      <c r="A154" s="36"/>
      <c r="B154" s="36"/>
      <c r="C154" s="37"/>
    </row>
    <row r="155" spans="1:3" s="34" customFormat="1" ht="25.5" hidden="1" customHeight="1" x14ac:dyDescent="0.25">
      <c r="A155" s="36"/>
      <c r="B155" s="36"/>
      <c r="C155" s="37"/>
    </row>
    <row r="156" spans="1:3" s="34" customFormat="1" ht="25.5" hidden="1" customHeight="1" x14ac:dyDescent="0.25">
      <c r="A156" s="36"/>
      <c r="B156" s="36"/>
      <c r="C156" s="37"/>
    </row>
    <row r="157" spans="1:3" s="34" customFormat="1" ht="25.5" hidden="1" customHeight="1" x14ac:dyDescent="0.25">
      <c r="A157" s="36"/>
      <c r="B157" s="36"/>
      <c r="C157" s="37"/>
    </row>
    <row r="158" spans="1:3" s="34" customFormat="1" ht="25.5" hidden="1" customHeight="1" x14ac:dyDescent="0.25">
      <c r="A158" s="36"/>
      <c r="B158" s="36"/>
      <c r="C158" s="37"/>
    </row>
    <row r="159" spans="1:3" s="34" customFormat="1" ht="25.5" hidden="1" customHeight="1" x14ac:dyDescent="0.25">
      <c r="A159" s="36"/>
      <c r="B159" s="36"/>
      <c r="C159" s="38"/>
    </row>
    <row r="160" spans="1:3" s="34" customFormat="1" ht="25.5" hidden="1" customHeight="1" x14ac:dyDescent="0.25">
      <c r="A160" s="36"/>
      <c r="B160" s="36"/>
      <c r="C160" s="37"/>
    </row>
    <row r="161" spans="1:3" s="34" customFormat="1" ht="25.5" hidden="1" customHeight="1" x14ac:dyDescent="0.25">
      <c r="A161" s="36"/>
      <c r="B161" s="36"/>
      <c r="C161" s="37"/>
    </row>
    <row r="162" spans="1:3" s="34" customFormat="1" ht="25.5" hidden="1" customHeight="1" x14ac:dyDescent="0.25">
      <c r="A162" s="36"/>
      <c r="B162" s="36"/>
      <c r="C162" s="37"/>
    </row>
    <row r="163" spans="1:3" s="34" customFormat="1" ht="25.5" hidden="1" customHeight="1" x14ac:dyDescent="0.25">
      <c r="A163" s="36"/>
      <c r="B163" s="36"/>
      <c r="C163" s="37"/>
    </row>
    <row r="164" spans="1:3" s="34" customFormat="1" ht="25.5" hidden="1" customHeight="1" x14ac:dyDescent="0.25">
      <c r="A164" s="36"/>
      <c r="B164" s="36"/>
      <c r="C164" s="37"/>
    </row>
    <row r="165" spans="1:3" s="34" customFormat="1" ht="25.5" hidden="1" customHeight="1" x14ac:dyDescent="0.25">
      <c r="A165" s="36"/>
      <c r="B165" s="36"/>
      <c r="C165" s="37"/>
    </row>
    <row r="166" spans="1:3" s="34" customFormat="1" ht="25.5" hidden="1" customHeight="1" x14ac:dyDescent="0.25">
      <c r="A166" s="36"/>
      <c r="B166" s="36"/>
      <c r="C166" s="37"/>
    </row>
    <row r="167" spans="1:3" s="34" customFormat="1" ht="25.5" hidden="1" customHeight="1" x14ac:dyDescent="0.25">
      <c r="A167" s="36"/>
      <c r="B167" s="36"/>
      <c r="C167" s="37"/>
    </row>
    <row r="168" spans="1:3" s="34" customFormat="1" ht="25.5" hidden="1" customHeight="1" x14ac:dyDescent="0.25">
      <c r="A168" s="36"/>
      <c r="B168" s="36"/>
      <c r="C168" s="37"/>
    </row>
    <row r="169" spans="1:3" s="34" customFormat="1" ht="25.5" hidden="1" customHeight="1" x14ac:dyDescent="0.25">
      <c r="A169" s="36"/>
      <c r="B169" s="36"/>
      <c r="C169" s="38"/>
    </row>
    <row r="170" spans="1:3" s="34" customFormat="1" ht="25.5" hidden="1" customHeight="1" x14ac:dyDescent="0.25">
      <c r="A170" s="36"/>
      <c r="B170" s="36"/>
      <c r="C170" s="37"/>
    </row>
    <row r="171" spans="1:3" s="34" customFormat="1" ht="25.5" hidden="1" customHeight="1" x14ac:dyDescent="0.25">
      <c r="A171" s="36"/>
      <c r="B171" s="36"/>
      <c r="C171" s="37"/>
    </row>
    <row r="172" spans="1:3" s="34" customFormat="1" ht="25.5" hidden="1" customHeight="1" x14ac:dyDescent="0.25">
      <c r="A172" s="36"/>
      <c r="B172" s="36"/>
      <c r="C172" s="37"/>
    </row>
    <row r="173" spans="1:3" s="34" customFormat="1" ht="25.5" hidden="1" customHeight="1" x14ac:dyDescent="0.25">
      <c r="A173" s="36"/>
      <c r="B173" s="36"/>
      <c r="C173" s="37"/>
    </row>
    <row r="174" spans="1:3" s="34" customFormat="1" ht="25.5" hidden="1" customHeight="1" x14ac:dyDescent="0.25">
      <c r="A174" s="36"/>
      <c r="B174" s="36"/>
      <c r="C174" s="37"/>
    </row>
    <row r="175" spans="1:3" s="34" customFormat="1" ht="25.5" hidden="1" customHeight="1" x14ac:dyDescent="0.25">
      <c r="A175" s="36"/>
      <c r="B175" s="36"/>
      <c r="C175" s="38"/>
    </row>
    <row r="176" spans="1:3" s="34" customFormat="1" ht="25.5" hidden="1" customHeight="1" x14ac:dyDescent="0.25">
      <c r="A176" s="36"/>
      <c r="B176" s="36"/>
      <c r="C176" s="37"/>
    </row>
    <row r="177" spans="1:3" s="34" customFormat="1" ht="25.5" hidden="1" customHeight="1" x14ac:dyDescent="0.25">
      <c r="A177" s="36"/>
      <c r="B177" s="36"/>
      <c r="C177" s="37"/>
    </row>
    <row r="178" spans="1:3" s="34" customFormat="1" ht="25.5" hidden="1" customHeight="1" x14ac:dyDescent="0.25">
      <c r="A178" s="36"/>
      <c r="B178" s="36"/>
      <c r="C178" s="37"/>
    </row>
    <row r="179" spans="1:3" s="34" customFormat="1" ht="25.5" hidden="1" customHeight="1" x14ac:dyDescent="0.25">
      <c r="A179" s="36"/>
      <c r="B179" s="36"/>
      <c r="C179" s="37"/>
    </row>
    <row r="180" spans="1:3" s="34" customFormat="1" ht="25.5" hidden="1" customHeight="1" x14ac:dyDescent="0.25">
      <c r="A180" s="36"/>
      <c r="B180" s="36"/>
      <c r="C180" s="37"/>
    </row>
    <row r="181" spans="1:3" s="34" customFormat="1" ht="25.5" hidden="1" customHeight="1" x14ac:dyDescent="0.25">
      <c r="A181" s="36"/>
      <c r="B181" s="36"/>
      <c r="C181" s="37"/>
    </row>
    <row r="182" spans="1:3" s="34" customFormat="1" ht="25.5" hidden="1" customHeight="1" x14ac:dyDescent="0.25">
      <c r="A182" s="36"/>
      <c r="B182" s="36"/>
      <c r="C182" s="37"/>
    </row>
    <row r="183" spans="1:3" s="34" customFormat="1" ht="25.5" hidden="1" customHeight="1" x14ac:dyDescent="0.25">
      <c r="A183" s="36"/>
      <c r="B183" s="36"/>
      <c r="C183" s="38"/>
    </row>
    <row r="184" spans="1:3" s="34" customFormat="1" ht="25.5" hidden="1" customHeight="1" x14ac:dyDescent="0.25">
      <c r="A184" s="36"/>
      <c r="B184" s="36"/>
      <c r="C184" s="37"/>
    </row>
    <row r="185" spans="1:3" s="34" customFormat="1" ht="25.5" hidden="1" customHeight="1" x14ac:dyDescent="0.25">
      <c r="A185" s="36"/>
      <c r="B185" s="36"/>
      <c r="C185" s="37"/>
    </row>
    <row r="186" spans="1:3" s="34" customFormat="1" ht="25.5" hidden="1" customHeight="1" x14ac:dyDescent="0.25">
      <c r="A186" s="36"/>
      <c r="B186" s="36"/>
      <c r="C186" s="37"/>
    </row>
    <row r="187" spans="1:3" s="34" customFormat="1" ht="25.5" hidden="1" customHeight="1" x14ac:dyDescent="0.25">
      <c r="A187" s="36"/>
      <c r="B187" s="36"/>
      <c r="C187" s="37"/>
    </row>
    <row r="188" spans="1:3" s="34" customFormat="1" ht="25.5" hidden="1" customHeight="1" x14ac:dyDescent="0.25">
      <c r="A188" s="36"/>
      <c r="B188" s="36"/>
      <c r="C188" s="37"/>
    </row>
    <row r="189" spans="1:3" s="34" customFormat="1" ht="25.5" hidden="1" customHeight="1" x14ac:dyDescent="0.25">
      <c r="A189" s="36"/>
      <c r="B189" s="36"/>
      <c r="C189" s="37"/>
    </row>
    <row r="190" spans="1:3" s="34" customFormat="1" ht="25.5" hidden="1" customHeight="1" x14ac:dyDescent="0.25">
      <c r="A190" s="36"/>
      <c r="B190" s="36"/>
      <c r="C190" s="37"/>
    </row>
    <row r="191" spans="1:3" s="34" customFormat="1" ht="25.5" hidden="1" customHeight="1" x14ac:dyDescent="0.25">
      <c r="A191" s="36"/>
      <c r="B191" s="36"/>
      <c r="C191" s="37"/>
    </row>
    <row r="192" spans="1:3" s="34" customFormat="1" ht="25.5" hidden="1" customHeight="1" x14ac:dyDescent="0.25">
      <c r="A192" s="36"/>
      <c r="B192" s="36"/>
      <c r="C192" s="37"/>
    </row>
    <row r="193" spans="1:3" s="34" customFormat="1" ht="25.5" hidden="1" customHeight="1" x14ac:dyDescent="0.25">
      <c r="A193" s="36"/>
      <c r="B193" s="36"/>
      <c r="C193" s="37"/>
    </row>
    <row r="194" spans="1:3" s="34" customFormat="1" ht="25.5" hidden="1" customHeight="1" x14ac:dyDescent="0.25">
      <c r="A194" s="36"/>
      <c r="B194" s="36"/>
      <c r="C194" s="38"/>
    </row>
    <row r="195" spans="1:3" s="34" customFormat="1" ht="25.5" hidden="1" customHeight="1" x14ac:dyDescent="0.25">
      <c r="A195" s="36"/>
      <c r="B195" s="36"/>
      <c r="C195" s="37"/>
    </row>
    <row r="196" spans="1:3" s="34" customFormat="1" ht="25.5" hidden="1" customHeight="1" x14ac:dyDescent="0.25">
      <c r="A196" s="36"/>
      <c r="B196" s="36"/>
      <c r="C196" s="37"/>
    </row>
    <row r="197" spans="1:3" s="34" customFormat="1" ht="25.5" hidden="1" customHeight="1" x14ac:dyDescent="0.25">
      <c r="A197" s="36"/>
      <c r="B197" s="36"/>
      <c r="C197" s="37"/>
    </row>
    <row r="198" spans="1:3" s="34" customFormat="1" ht="25.5" hidden="1" customHeight="1" x14ac:dyDescent="0.25">
      <c r="A198" s="36"/>
      <c r="B198" s="36"/>
      <c r="C198" s="37"/>
    </row>
    <row r="199" spans="1:3" s="34" customFormat="1" ht="25.5" hidden="1" customHeight="1" x14ac:dyDescent="0.25">
      <c r="A199" s="36"/>
      <c r="B199" s="36"/>
      <c r="C199" s="37"/>
    </row>
    <row r="200" spans="1:3" s="34" customFormat="1" ht="25.5" hidden="1" customHeight="1" x14ac:dyDescent="0.25">
      <c r="A200" s="36"/>
      <c r="B200" s="36"/>
      <c r="C200" s="38"/>
    </row>
    <row r="201" spans="1:3" s="34" customFormat="1" ht="25.5" hidden="1" customHeight="1" x14ac:dyDescent="0.25">
      <c r="A201" s="36"/>
      <c r="B201" s="36"/>
      <c r="C201" s="37"/>
    </row>
    <row r="202" spans="1:3" s="34" customFormat="1" ht="25.5" hidden="1" customHeight="1" x14ac:dyDescent="0.25">
      <c r="A202" s="36"/>
      <c r="B202" s="36"/>
      <c r="C202" s="37"/>
    </row>
    <row r="203" spans="1:3" s="34" customFormat="1" ht="25.5" hidden="1" customHeight="1" x14ac:dyDescent="0.25">
      <c r="A203" s="36"/>
      <c r="B203" s="36"/>
      <c r="C203" s="37"/>
    </row>
    <row r="204" spans="1:3" s="34" customFormat="1" ht="25.5" hidden="1" customHeight="1" x14ac:dyDescent="0.25">
      <c r="A204" s="36"/>
      <c r="B204" s="36"/>
      <c r="C204" s="37"/>
    </row>
    <row r="205" spans="1:3" s="34" customFormat="1" ht="25.5" hidden="1" customHeight="1" x14ac:dyDescent="0.25">
      <c r="A205" s="36"/>
      <c r="B205" s="36"/>
      <c r="C205" s="37"/>
    </row>
    <row r="206" spans="1:3" s="34" customFormat="1" ht="25.5" hidden="1" customHeight="1" x14ac:dyDescent="0.25">
      <c r="A206" s="36"/>
      <c r="B206" s="36"/>
      <c r="C206" s="37"/>
    </row>
    <row r="207" spans="1:3" s="34" customFormat="1" ht="25.5" hidden="1" customHeight="1" x14ac:dyDescent="0.25">
      <c r="A207" s="36"/>
      <c r="B207" s="36"/>
      <c r="C207" s="37"/>
    </row>
    <row r="208" spans="1:3" s="34" customFormat="1" ht="25.5" hidden="1" customHeight="1" x14ac:dyDescent="0.25">
      <c r="A208" s="36"/>
      <c r="B208" s="36"/>
      <c r="C208" s="38"/>
    </row>
    <row r="209" spans="1:3" s="34" customFormat="1" ht="25.5" hidden="1" customHeight="1" x14ac:dyDescent="0.25">
      <c r="A209" s="36"/>
      <c r="B209" s="36"/>
      <c r="C209" s="37"/>
    </row>
    <row r="210" spans="1:3" s="34" customFormat="1" ht="25.5" hidden="1" customHeight="1" x14ac:dyDescent="0.25">
      <c r="A210" s="36"/>
      <c r="B210" s="36"/>
      <c r="C210" s="37"/>
    </row>
    <row r="211" spans="1:3" s="34" customFormat="1" ht="25.5" hidden="1" customHeight="1" x14ac:dyDescent="0.25">
      <c r="A211" s="36"/>
      <c r="B211" s="36"/>
      <c r="C211" s="37"/>
    </row>
    <row r="212" spans="1:3" s="34" customFormat="1" ht="25.5" hidden="1" customHeight="1" x14ac:dyDescent="0.25">
      <c r="A212" s="36"/>
      <c r="B212" s="36"/>
      <c r="C212" s="37"/>
    </row>
    <row r="213" spans="1:3" s="34" customFormat="1" ht="25.5" hidden="1" customHeight="1" x14ac:dyDescent="0.25">
      <c r="A213" s="36"/>
      <c r="B213" s="36"/>
      <c r="C213" s="37"/>
    </row>
    <row r="214" spans="1:3" s="34" customFormat="1" ht="25.5" hidden="1" customHeight="1" x14ac:dyDescent="0.25">
      <c r="A214" s="36"/>
      <c r="B214" s="36"/>
      <c r="C214" s="37"/>
    </row>
    <row r="215" spans="1:3" s="34" customFormat="1" ht="25.5" hidden="1" customHeight="1" x14ac:dyDescent="0.25">
      <c r="A215" s="36"/>
      <c r="B215" s="36"/>
      <c r="C215" s="37"/>
    </row>
    <row r="216" spans="1:3" s="34" customFormat="1" ht="25.5" hidden="1" customHeight="1" x14ac:dyDescent="0.25">
      <c r="A216" s="36"/>
      <c r="B216" s="36"/>
      <c r="C216" s="37"/>
    </row>
    <row r="217" spans="1:3" s="34" customFormat="1" ht="25.5" hidden="1" customHeight="1" x14ac:dyDescent="0.25">
      <c r="A217" s="36"/>
      <c r="B217" s="36"/>
      <c r="C217" s="38"/>
    </row>
    <row r="218" spans="1:3" s="34" customFormat="1" ht="25.5" hidden="1" customHeight="1" x14ac:dyDescent="0.25">
      <c r="A218" s="36"/>
      <c r="B218" s="36"/>
      <c r="C218" s="37"/>
    </row>
    <row r="219" spans="1:3" s="34" customFormat="1" ht="25.5" hidden="1" customHeight="1" x14ac:dyDescent="0.25">
      <c r="A219" s="36"/>
      <c r="B219" s="36"/>
      <c r="C219" s="37"/>
    </row>
    <row r="220" spans="1:3" s="34" customFormat="1" ht="25.5" hidden="1" customHeight="1" x14ac:dyDescent="0.25">
      <c r="A220" s="36"/>
      <c r="B220" s="36"/>
      <c r="C220" s="38"/>
    </row>
    <row r="221" spans="1:3" s="34" customFormat="1" ht="25.5" hidden="1" customHeight="1" x14ac:dyDescent="0.25">
      <c r="A221" s="36"/>
      <c r="B221" s="36"/>
      <c r="C221" s="37"/>
    </row>
    <row r="222" spans="1:3" s="34" customFormat="1" ht="25.5" hidden="1" customHeight="1" x14ac:dyDescent="0.25">
      <c r="A222" s="36"/>
      <c r="B222" s="36"/>
      <c r="C222" s="37"/>
    </row>
    <row r="223" spans="1:3" s="34" customFormat="1" ht="25.5" hidden="1" customHeight="1" x14ac:dyDescent="0.25">
      <c r="A223" s="36"/>
      <c r="B223" s="36"/>
      <c r="C223" s="37"/>
    </row>
    <row r="224" spans="1:3" s="34" customFormat="1" ht="25.5" hidden="1" customHeight="1" x14ac:dyDescent="0.25">
      <c r="A224" s="36"/>
      <c r="B224" s="36"/>
      <c r="C224" s="37"/>
    </row>
    <row r="225" spans="1:3" s="34" customFormat="1" ht="25.5" hidden="1" customHeight="1" x14ac:dyDescent="0.25">
      <c r="A225" s="36"/>
      <c r="B225" s="36"/>
      <c r="C225" s="37"/>
    </row>
    <row r="226" spans="1:3" s="34" customFormat="1" ht="25.5" hidden="1" customHeight="1" x14ac:dyDescent="0.25">
      <c r="A226" s="36"/>
      <c r="B226" s="36"/>
      <c r="C226" s="37"/>
    </row>
    <row r="227" spans="1:3" s="34" customFormat="1" ht="25.5" hidden="1" customHeight="1" x14ac:dyDescent="0.25">
      <c r="A227" s="36"/>
      <c r="B227" s="36"/>
      <c r="C227" s="38"/>
    </row>
    <row r="228" spans="1:3" s="34" customFormat="1" ht="25.5" hidden="1" customHeight="1" x14ac:dyDescent="0.25">
      <c r="A228" s="36"/>
      <c r="B228" s="36"/>
      <c r="C228" s="37"/>
    </row>
    <row r="229" spans="1:3" s="34" customFormat="1" ht="25.5" hidden="1" customHeight="1" x14ac:dyDescent="0.25">
      <c r="A229" s="36"/>
      <c r="B229" s="36"/>
      <c r="C229" s="37"/>
    </row>
    <row r="230" spans="1:3" s="34" customFormat="1" ht="25.5" hidden="1" customHeight="1" x14ac:dyDescent="0.25">
      <c r="A230" s="36"/>
      <c r="B230" s="36"/>
      <c r="C230" s="37"/>
    </row>
    <row r="231" spans="1:3" s="34" customFormat="1" ht="25.5" hidden="1" customHeight="1" x14ac:dyDescent="0.25">
      <c r="A231" s="36"/>
      <c r="B231" s="36"/>
      <c r="C231" s="38"/>
    </row>
    <row r="232" spans="1:3" s="34" customFormat="1" ht="25.5" hidden="1" customHeight="1" x14ac:dyDescent="0.25">
      <c r="A232" s="36"/>
      <c r="B232" s="36"/>
      <c r="C232" s="38"/>
    </row>
    <row r="233" spans="1:3" s="34" customFormat="1" ht="25.5" hidden="1" customHeight="1" x14ac:dyDescent="0.25">
      <c r="A233" s="36"/>
      <c r="B233" s="36"/>
      <c r="C233" s="37"/>
    </row>
    <row r="234" spans="1:3" s="34" customFormat="1" ht="25.5" hidden="1" customHeight="1" x14ac:dyDescent="0.25">
      <c r="A234" s="36"/>
      <c r="B234" s="36"/>
      <c r="C234" s="37"/>
    </row>
    <row r="235" spans="1:3" s="34" customFormat="1" ht="25.5" hidden="1" customHeight="1" x14ac:dyDescent="0.25">
      <c r="A235" s="36"/>
      <c r="B235" s="36"/>
      <c r="C235" s="37"/>
    </row>
    <row r="236" spans="1:3" s="34" customFormat="1" ht="25.5" hidden="1" customHeight="1" x14ac:dyDescent="0.25">
      <c r="A236" s="36"/>
      <c r="B236" s="36"/>
      <c r="C236" s="37"/>
    </row>
    <row r="237" spans="1:3" s="34" customFormat="1" ht="25.5" hidden="1" customHeight="1" x14ac:dyDescent="0.25">
      <c r="A237" s="36"/>
      <c r="B237" s="36"/>
      <c r="C237" s="37"/>
    </row>
    <row r="238" spans="1:3" s="34" customFormat="1" ht="25.5" hidden="1" customHeight="1" x14ac:dyDescent="0.25">
      <c r="A238" s="36"/>
      <c r="B238" s="36"/>
      <c r="C238" s="37"/>
    </row>
    <row r="239" spans="1:3" s="34" customFormat="1" ht="25.5" hidden="1" customHeight="1" x14ac:dyDescent="0.25">
      <c r="A239" s="36"/>
      <c r="B239" s="36"/>
      <c r="C239" s="38"/>
    </row>
    <row r="240" spans="1:3" s="34" customFormat="1" ht="25.5" hidden="1" customHeight="1" x14ac:dyDescent="0.25">
      <c r="A240" s="36"/>
      <c r="B240" s="36"/>
      <c r="C240" s="37"/>
    </row>
    <row r="241" spans="1:3" s="34" customFormat="1" ht="25.5" hidden="1" customHeight="1" x14ac:dyDescent="0.25">
      <c r="A241" s="36"/>
      <c r="B241" s="36"/>
      <c r="C241" s="37"/>
    </row>
    <row r="242" spans="1:3" s="34" customFormat="1" ht="25.5" hidden="1" customHeight="1" x14ac:dyDescent="0.25">
      <c r="A242" s="36"/>
      <c r="B242" s="36"/>
      <c r="C242" s="37"/>
    </row>
    <row r="243" spans="1:3" s="34" customFormat="1" ht="25.5" hidden="1" customHeight="1" x14ac:dyDescent="0.25">
      <c r="A243" s="36"/>
      <c r="B243" s="36"/>
      <c r="C243" s="37"/>
    </row>
    <row r="244" spans="1:3" s="34" customFormat="1" ht="25.5" hidden="1" customHeight="1" x14ac:dyDescent="0.25">
      <c r="A244" s="36"/>
      <c r="B244" s="36"/>
      <c r="C244" s="38"/>
    </row>
    <row r="245" spans="1:3" s="34" customFormat="1" ht="25.5" hidden="1" customHeight="1" x14ac:dyDescent="0.25">
      <c r="A245" s="36"/>
      <c r="B245" s="36"/>
      <c r="C245" s="37"/>
    </row>
    <row r="246" spans="1:3" s="34" customFormat="1" ht="25.5" hidden="1" customHeight="1" x14ac:dyDescent="0.25">
      <c r="A246" s="36"/>
      <c r="B246" s="36"/>
      <c r="C246" s="37"/>
    </row>
    <row r="247" spans="1:3" s="34" customFormat="1" ht="25.5" hidden="1" customHeight="1" x14ac:dyDescent="0.25">
      <c r="A247" s="36"/>
      <c r="B247" s="36"/>
      <c r="C247" s="38"/>
    </row>
    <row r="248" spans="1:3" s="34" customFormat="1" ht="25.5" hidden="1" customHeight="1" x14ac:dyDescent="0.25">
      <c r="A248" s="36"/>
      <c r="B248" s="36"/>
      <c r="C248" s="37"/>
    </row>
    <row r="249" spans="1:3" s="34" customFormat="1" ht="25.5" hidden="1" customHeight="1" x14ac:dyDescent="0.25">
      <c r="A249" s="36"/>
      <c r="B249" s="36"/>
      <c r="C249" s="37"/>
    </row>
    <row r="250" spans="1:3" s="34" customFormat="1" ht="25.5" hidden="1" customHeight="1" x14ac:dyDescent="0.25">
      <c r="A250" s="36"/>
      <c r="B250" s="36"/>
      <c r="C250" s="37"/>
    </row>
    <row r="251" spans="1:3" s="34" customFormat="1" ht="25.5" hidden="1" customHeight="1" x14ac:dyDescent="0.25">
      <c r="A251" s="36"/>
      <c r="B251" s="36"/>
      <c r="C251" s="37"/>
    </row>
    <row r="252" spans="1:3" s="34" customFormat="1" ht="25.5" hidden="1" customHeight="1" x14ac:dyDescent="0.25">
      <c r="A252" s="36"/>
      <c r="B252" s="36"/>
      <c r="C252" s="37"/>
    </row>
    <row r="253" spans="1:3" s="34" customFormat="1" ht="25.5" hidden="1" customHeight="1" x14ac:dyDescent="0.25">
      <c r="A253" s="36"/>
      <c r="B253" s="36"/>
      <c r="C253" s="37"/>
    </row>
    <row r="254" spans="1:3" s="34" customFormat="1" ht="25.5" hidden="1" customHeight="1" x14ac:dyDescent="0.25">
      <c r="A254" s="36"/>
      <c r="B254" s="36"/>
      <c r="C254" s="38"/>
    </row>
    <row r="255" spans="1:3" s="34" customFormat="1" ht="25.5" hidden="1" customHeight="1" x14ac:dyDescent="0.25">
      <c r="A255" s="36"/>
      <c r="B255" s="36"/>
      <c r="C255" s="37"/>
    </row>
    <row r="256" spans="1:3" s="34" customFormat="1" ht="25.5" hidden="1" customHeight="1" x14ac:dyDescent="0.25">
      <c r="A256" s="36"/>
      <c r="B256" s="36"/>
      <c r="C256" s="38"/>
    </row>
    <row r="257" spans="1:3" s="34" customFormat="1" ht="25.5" hidden="1" customHeight="1" x14ac:dyDescent="0.25">
      <c r="A257" s="36"/>
      <c r="B257" s="36"/>
      <c r="C257" s="37"/>
    </row>
    <row r="258" spans="1:3" s="34" customFormat="1" ht="25.5" hidden="1" customHeight="1" x14ac:dyDescent="0.25">
      <c r="A258" s="36"/>
      <c r="B258" s="36"/>
      <c r="C258" s="37"/>
    </row>
    <row r="259" spans="1:3" s="34" customFormat="1" ht="25.5" hidden="1" customHeight="1" x14ac:dyDescent="0.25">
      <c r="A259" s="36"/>
      <c r="B259" s="36"/>
      <c r="C259" s="37"/>
    </row>
    <row r="260" spans="1:3" s="34" customFormat="1" ht="25.5" hidden="1" customHeight="1" x14ac:dyDescent="0.25">
      <c r="A260" s="36"/>
      <c r="B260" s="36"/>
      <c r="C260" s="37"/>
    </row>
    <row r="261" spans="1:3" s="34" customFormat="1" ht="25.5" hidden="1" customHeight="1" x14ac:dyDescent="0.25">
      <c r="A261" s="36"/>
      <c r="B261" s="36"/>
      <c r="C261" s="37"/>
    </row>
    <row r="262" spans="1:3" s="34" customFormat="1" ht="25.5" hidden="1" customHeight="1" x14ac:dyDescent="0.25">
      <c r="A262" s="36"/>
      <c r="B262" s="36"/>
      <c r="C262" s="37"/>
    </row>
    <row r="263" spans="1:3" s="34" customFormat="1" ht="25.5" hidden="1" customHeight="1" x14ac:dyDescent="0.25">
      <c r="A263" s="36"/>
      <c r="B263" s="36"/>
      <c r="C263" s="37"/>
    </row>
    <row r="264" spans="1:3" s="34" customFormat="1" ht="25.5" hidden="1" customHeight="1" x14ac:dyDescent="0.25">
      <c r="A264" s="36"/>
      <c r="B264" s="36"/>
      <c r="C264" s="37"/>
    </row>
    <row r="265" spans="1:3" s="34" customFormat="1" ht="25.5" hidden="1" customHeight="1" x14ac:dyDescent="0.25">
      <c r="A265" s="36"/>
      <c r="B265" s="36"/>
      <c r="C265" s="38"/>
    </row>
    <row r="266" spans="1:3" s="34" customFormat="1" ht="25.5" hidden="1" customHeight="1" x14ac:dyDescent="0.25">
      <c r="A266" s="36"/>
      <c r="B266" s="36"/>
      <c r="C266" s="37"/>
    </row>
    <row r="267" spans="1:3" s="34" customFormat="1" ht="25.5" hidden="1" customHeight="1" x14ac:dyDescent="0.25">
      <c r="A267" s="36"/>
      <c r="B267" s="36"/>
      <c r="C267" s="37"/>
    </row>
    <row r="268" spans="1:3" s="34" customFormat="1" ht="25.5" hidden="1" customHeight="1" x14ac:dyDescent="0.25">
      <c r="A268" s="36"/>
      <c r="B268" s="36"/>
      <c r="C268" s="37"/>
    </row>
    <row r="269" spans="1:3" s="34" customFormat="1" ht="25.5" hidden="1" customHeight="1" x14ac:dyDescent="0.25">
      <c r="A269" s="36"/>
      <c r="B269" s="36"/>
      <c r="C269" s="37"/>
    </row>
    <row r="270" spans="1:3" s="34" customFormat="1" ht="25.5" hidden="1" customHeight="1" x14ac:dyDescent="0.25">
      <c r="A270" s="36"/>
      <c r="B270" s="36"/>
      <c r="C270" s="37"/>
    </row>
    <row r="271" spans="1:3" s="34" customFormat="1" ht="25.5" hidden="1" customHeight="1" x14ac:dyDescent="0.25">
      <c r="A271" s="36"/>
      <c r="B271" s="36"/>
      <c r="C271" s="37"/>
    </row>
    <row r="272" spans="1:3" s="34" customFormat="1" ht="25.5" hidden="1" customHeight="1" x14ac:dyDescent="0.25">
      <c r="A272" s="36"/>
      <c r="B272" s="36"/>
      <c r="C272" s="37"/>
    </row>
    <row r="273" spans="1:3" s="34" customFormat="1" ht="25.5" hidden="1" customHeight="1" x14ac:dyDescent="0.25">
      <c r="A273" s="36"/>
      <c r="B273" s="36"/>
      <c r="C273" s="37"/>
    </row>
    <row r="274" spans="1:3" s="34" customFormat="1" ht="25.5" hidden="1" customHeight="1" x14ac:dyDescent="0.25">
      <c r="A274" s="36"/>
      <c r="B274" s="36"/>
      <c r="C274" s="37"/>
    </row>
    <row r="275" spans="1:3" s="34" customFormat="1" ht="25.5" hidden="1" customHeight="1" x14ac:dyDescent="0.25">
      <c r="A275" s="36"/>
      <c r="B275" s="36"/>
      <c r="C275" s="38"/>
    </row>
    <row r="276" spans="1:3" s="34" customFormat="1" ht="25.5" hidden="1" customHeight="1" x14ac:dyDescent="0.25">
      <c r="A276" s="36"/>
      <c r="B276" s="36"/>
      <c r="C276" s="37"/>
    </row>
    <row r="277" spans="1:3" s="34" customFormat="1" ht="25.5" hidden="1" customHeight="1" x14ac:dyDescent="0.25">
      <c r="A277" s="36"/>
      <c r="B277" s="36"/>
      <c r="C277" s="37"/>
    </row>
    <row r="278" spans="1:3" s="34" customFormat="1" ht="25.5" hidden="1" customHeight="1" x14ac:dyDescent="0.25">
      <c r="A278" s="36"/>
      <c r="B278" s="36"/>
      <c r="C278" s="37"/>
    </row>
    <row r="279" spans="1:3" s="34" customFormat="1" ht="25.5" hidden="1" customHeight="1" x14ac:dyDescent="0.25">
      <c r="A279" s="36"/>
      <c r="B279" s="36"/>
      <c r="C279" s="37"/>
    </row>
    <row r="280" spans="1:3" s="34" customFormat="1" ht="25.5" hidden="1" customHeight="1" x14ac:dyDescent="0.25">
      <c r="A280" s="36"/>
      <c r="B280" s="36"/>
      <c r="C280" s="38"/>
    </row>
    <row r="281" spans="1:3" s="34" customFormat="1" ht="25.5" hidden="1" customHeight="1" x14ac:dyDescent="0.25">
      <c r="A281" s="36"/>
      <c r="B281" s="36"/>
      <c r="C281" s="37"/>
    </row>
    <row r="282" spans="1:3" s="34" customFormat="1" ht="25.5" hidden="1" customHeight="1" x14ac:dyDescent="0.25">
      <c r="A282" s="36"/>
      <c r="B282" s="36"/>
      <c r="C282" s="37"/>
    </row>
    <row r="283" spans="1:3" s="34" customFormat="1" ht="25.5" hidden="1" customHeight="1" x14ac:dyDescent="0.25">
      <c r="A283" s="36"/>
      <c r="B283" s="36"/>
      <c r="C283" s="37"/>
    </row>
    <row r="284" spans="1:3" s="34" customFormat="1" ht="25.5" hidden="1" customHeight="1" x14ac:dyDescent="0.25">
      <c r="A284" s="36"/>
      <c r="B284" s="36"/>
      <c r="C284" s="37"/>
    </row>
    <row r="285" spans="1:3" s="34" customFormat="1" ht="25.5" hidden="1" customHeight="1" x14ac:dyDescent="0.25">
      <c r="A285" s="36"/>
      <c r="B285" s="36"/>
      <c r="C285" s="37"/>
    </row>
    <row r="286" spans="1:3" s="34" customFormat="1" ht="25.5" hidden="1" customHeight="1" x14ac:dyDescent="0.25">
      <c r="A286" s="36"/>
      <c r="B286" s="36"/>
      <c r="C286" s="37"/>
    </row>
    <row r="287" spans="1:3" s="34" customFormat="1" ht="25.5" hidden="1" customHeight="1" x14ac:dyDescent="0.25">
      <c r="A287" s="36"/>
      <c r="B287" s="36"/>
      <c r="C287" s="37"/>
    </row>
    <row r="288" spans="1:3" s="34" customFormat="1" ht="25.5" hidden="1" customHeight="1" x14ac:dyDescent="0.25">
      <c r="A288" s="36"/>
      <c r="B288" s="36"/>
      <c r="C288" s="37"/>
    </row>
    <row r="289" spans="1:3" s="34" customFormat="1" ht="25.5" hidden="1" customHeight="1" x14ac:dyDescent="0.25">
      <c r="A289" s="36"/>
      <c r="B289" s="36"/>
      <c r="C289" s="37"/>
    </row>
    <row r="290" spans="1:3" s="34" customFormat="1" ht="25.5" hidden="1" customHeight="1" x14ac:dyDescent="0.25">
      <c r="A290" s="36"/>
      <c r="B290" s="36"/>
      <c r="C290" s="38"/>
    </row>
    <row r="291" spans="1:3" s="34" customFormat="1" ht="25.5" hidden="1" customHeight="1" x14ac:dyDescent="0.25">
      <c r="A291" s="36"/>
      <c r="B291" s="36"/>
      <c r="C291" s="38"/>
    </row>
    <row r="292" spans="1:3" s="34" customFormat="1" ht="25.5" hidden="1" customHeight="1" x14ac:dyDescent="0.25">
      <c r="A292" s="36"/>
      <c r="B292" s="36"/>
      <c r="C292" s="37"/>
    </row>
    <row r="293" spans="1:3" s="34" customFormat="1" ht="25.5" hidden="1" customHeight="1" x14ac:dyDescent="0.25">
      <c r="A293" s="36"/>
      <c r="B293" s="36"/>
      <c r="C293" s="37"/>
    </row>
    <row r="294" spans="1:3" s="34" customFormat="1" ht="25.5" hidden="1" customHeight="1" x14ac:dyDescent="0.25">
      <c r="A294" s="36"/>
      <c r="B294" s="36"/>
      <c r="C294" s="37"/>
    </row>
    <row r="295" spans="1:3" s="34" customFormat="1" ht="25.5" hidden="1" customHeight="1" x14ac:dyDescent="0.25">
      <c r="A295" s="36"/>
      <c r="B295" s="36"/>
      <c r="C295" s="37"/>
    </row>
    <row r="296" spans="1:3" s="34" customFormat="1" ht="25.5" hidden="1" customHeight="1" x14ac:dyDescent="0.25">
      <c r="A296" s="36"/>
      <c r="B296" s="36"/>
      <c r="C296" s="37"/>
    </row>
    <row r="297" spans="1:3" s="34" customFormat="1" ht="25.5" hidden="1" customHeight="1" x14ac:dyDescent="0.25">
      <c r="A297" s="36"/>
      <c r="B297" s="36"/>
      <c r="C297" s="37"/>
    </row>
    <row r="298" spans="1:3" s="34" customFormat="1" ht="25.5" hidden="1" customHeight="1" x14ac:dyDescent="0.25">
      <c r="A298" s="36"/>
      <c r="B298" s="36"/>
      <c r="C298" s="37"/>
    </row>
    <row r="299" spans="1:3" s="34" customFormat="1" ht="25.5" hidden="1" customHeight="1" x14ac:dyDescent="0.25">
      <c r="A299" s="36"/>
      <c r="B299" s="36"/>
      <c r="C299" s="37"/>
    </row>
    <row r="300" spans="1:3" s="34" customFormat="1" ht="25.5" hidden="1" customHeight="1" x14ac:dyDescent="0.25">
      <c r="A300" s="36"/>
      <c r="B300" s="36"/>
      <c r="C300" s="38"/>
    </row>
    <row r="301" spans="1:3" s="34" customFormat="1" ht="25.5" hidden="1" customHeight="1" x14ac:dyDescent="0.25">
      <c r="A301" s="36"/>
      <c r="B301" s="36"/>
      <c r="C301" s="37"/>
    </row>
    <row r="302" spans="1:3" s="34" customFormat="1" ht="25.5" hidden="1" customHeight="1" x14ac:dyDescent="0.25">
      <c r="A302" s="36"/>
      <c r="B302" s="36"/>
      <c r="C302" s="37"/>
    </row>
    <row r="303" spans="1:3" s="34" customFormat="1" ht="25.5" hidden="1" customHeight="1" x14ac:dyDescent="0.25">
      <c r="A303" s="36"/>
      <c r="B303" s="36"/>
      <c r="C303" s="37"/>
    </row>
    <row r="304" spans="1:3" s="34" customFormat="1" ht="25.5" hidden="1" customHeight="1" x14ac:dyDescent="0.25">
      <c r="A304" s="36"/>
      <c r="B304" s="36"/>
      <c r="C304" s="37"/>
    </row>
    <row r="305" spans="1:3" s="34" customFormat="1" ht="25.5" hidden="1" customHeight="1" x14ac:dyDescent="0.25">
      <c r="A305" s="36"/>
      <c r="B305" s="36"/>
      <c r="C305" s="37"/>
    </row>
    <row r="306" spans="1:3" s="34" customFormat="1" ht="25.5" hidden="1" customHeight="1" x14ac:dyDescent="0.25">
      <c r="A306" s="36"/>
      <c r="B306" s="36"/>
      <c r="C306" s="37"/>
    </row>
    <row r="307" spans="1:3" s="34" customFormat="1" ht="25.5" hidden="1" customHeight="1" x14ac:dyDescent="0.25">
      <c r="A307" s="36"/>
      <c r="B307" s="36"/>
      <c r="C307" s="37"/>
    </row>
    <row r="308" spans="1:3" s="34" customFormat="1" ht="25.5" hidden="1" customHeight="1" x14ac:dyDescent="0.25">
      <c r="A308" s="36"/>
      <c r="B308" s="36"/>
      <c r="C308" s="37"/>
    </row>
    <row r="309" spans="1:3" s="34" customFormat="1" ht="25.5" hidden="1" customHeight="1" x14ac:dyDescent="0.25">
      <c r="A309" s="36"/>
      <c r="B309" s="36"/>
      <c r="C309" s="38"/>
    </row>
    <row r="310" spans="1:3" s="34" customFormat="1" ht="25.5" hidden="1" customHeight="1" x14ac:dyDescent="0.25">
      <c r="A310" s="36"/>
      <c r="B310" s="36"/>
      <c r="C310" s="37"/>
    </row>
    <row r="311" spans="1:3" s="34" customFormat="1" ht="25.5" hidden="1" customHeight="1" x14ac:dyDescent="0.25">
      <c r="A311" s="36"/>
      <c r="B311" s="36"/>
      <c r="C311" s="37"/>
    </row>
    <row r="312" spans="1:3" s="34" customFormat="1" ht="25.5" hidden="1" customHeight="1" x14ac:dyDescent="0.25">
      <c r="A312" s="36"/>
      <c r="B312" s="36"/>
      <c r="C312" s="38"/>
    </row>
    <row r="313" spans="1:3" s="34" customFormat="1" ht="25.5" hidden="1" customHeight="1" x14ac:dyDescent="0.25">
      <c r="A313" s="36"/>
      <c r="B313" s="36"/>
      <c r="C313" s="38"/>
    </row>
    <row r="314" spans="1:3" s="34" customFormat="1" ht="25.5" hidden="1" customHeight="1" x14ac:dyDescent="0.25">
      <c r="A314" s="36"/>
      <c r="B314" s="36"/>
      <c r="C314" s="37"/>
    </row>
    <row r="315" spans="1:3" s="34" customFormat="1" ht="25.5" hidden="1" customHeight="1" x14ac:dyDescent="0.25">
      <c r="A315" s="36"/>
      <c r="B315" s="36"/>
      <c r="C315" s="37"/>
    </row>
    <row r="316" spans="1:3" s="34" customFormat="1" ht="25.5" hidden="1" customHeight="1" x14ac:dyDescent="0.25">
      <c r="A316" s="36"/>
      <c r="B316" s="36"/>
      <c r="C316" s="37"/>
    </row>
    <row r="317" spans="1:3" s="34" customFormat="1" ht="25.5" hidden="1" customHeight="1" x14ac:dyDescent="0.25">
      <c r="A317" s="36"/>
      <c r="B317" s="36"/>
      <c r="C317" s="37"/>
    </row>
    <row r="318" spans="1:3" s="34" customFormat="1" ht="25.5" hidden="1" customHeight="1" x14ac:dyDescent="0.25">
      <c r="A318" s="36"/>
      <c r="B318" s="36"/>
      <c r="C318" s="37"/>
    </row>
    <row r="319" spans="1:3" s="34" customFormat="1" ht="25.5" hidden="1" customHeight="1" x14ac:dyDescent="0.25">
      <c r="A319" s="36"/>
      <c r="B319" s="36"/>
      <c r="C319" s="37"/>
    </row>
    <row r="320" spans="1:3" s="34" customFormat="1" ht="25.5" hidden="1" customHeight="1" x14ac:dyDescent="0.25">
      <c r="A320" s="36"/>
      <c r="B320" s="36"/>
      <c r="C320" s="37"/>
    </row>
    <row r="321" spans="1:3" s="34" customFormat="1" ht="25.5" hidden="1" customHeight="1" x14ac:dyDescent="0.25">
      <c r="A321" s="36"/>
      <c r="B321" s="36"/>
      <c r="C321" s="37"/>
    </row>
    <row r="322" spans="1:3" s="34" customFormat="1" ht="25.5" hidden="1" customHeight="1" x14ac:dyDescent="0.25">
      <c r="A322" s="36"/>
      <c r="B322" s="36"/>
      <c r="C322" s="37"/>
    </row>
    <row r="323" spans="1:3" s="34" customFormat="1" ht="25.5" hidden="1" customHeight="1" x14ac:dyDescent="0.25">
      <c r="A323" s="36"/>
      <c r="B323" s="36"/>
      <c r="C323" s="37"/>
    </row>
    <row r="324" spans="1:3" s="34" customFormat="1" ht="25.5" hidden="1" customHeight="1" x14ac:dyDescent="0.25">
      <c r="A324" s="36"/>
      <c r="B324" s="36"/>
      <c r="C324" s="37"/>
    </row>
    <row r="325" spans="1:3" s="34" customFormat="1" ht="25.5" hidden="1" customHeight="1" x14ac:dyDescent="0.25">
      <c r="A325" s="36"/>
      <c r="B325" s="36"/>
      <c r="C325" s="37"/>
    </row>
    <row r="326" spans="1:3" s="34" customFormat="1" ht="25.5" hidden="1" customHeight="1" x14ac:dyDescent="0.25">
      <c r="A326" s="36"/>
      <c r="B326" s="36"/>
      <c r="C326" s="38"/>
    </row>
    <row r="327" spans="1:3" s="34" customFormat="1" ht="25.5" hidden="1" customHeight="1" x14ac:dyDescent="0.25">
      <c r="A327" s="36"/>
      <c r="B327" s="36"/>
      <c r="C327" s="37"/>
    </row>
    <row r="328" spans="1:3" s="34" customFormat="1" ht="25.5" hidden="1" customHeight="1" x14ac:dyDescent="0.25">
      <c r="A328" s="36"/>
      <c r="B328" s="36"/>
      <c r="C328" s="37"/>
    </row>
    <row r="329" spans="1:3" s="34" customFormat="1" ht="25.5" hidden="1" customHeight="1" x14ac:dyDescent="0.25">
      <c r="A329" s="36"/>
      <c r="B329" s="36"/>
      <c r="C329" s="37"/>
    </row>
    <row r="330" spans="1:3" s="34" customFormat="1" ht="25.5" hidden="1" customHeight="1" x14ac:dyDescent="0.25">
      <c r="A330" s="36"/>
      <c r="B330" s="36"/>
      <c r="C330" s="37"/>
    </row>
    <row r="331" spans="1:3" s="34" customFormat="1" ht="25.5" hidden="1" customHeight="1" x14ac:dyDescent="0.25">
      <c r="A331" s="36"/>
      <c r="B331" s="36"/>
      <c r="C331" s="37"/>
    </row>
    <row r="332" spans="1:3" s="34" customFormat="1" ht="25.5" hidden="1" customHeight="1" x14ac:dyDescent="0.25">
      <c r="A332" s="36"/>
      <c r="B332" s="36"/>
      <c r="C332" s="37"/>
    </row>
    <row r="333" spans="1:3" s="34" customFormat="1" ht="25.5" hidden="1" customHeight="1" x14ac:dyDescent="0.25">
      <c r="A333" s="36"/>
      <c r="B333" s="36"/>
      <c r="C333" s="38"/>
    </row>
    <row r="334" spans="1:3" s="34" customFormat="1" ht="25.5" hidden="1" customHeight="1" x14ac:dyDescent="0.25">
      <c r="A334" s="36"/>
      <c r="B334" s="36"/>
      <c r="C334" s="37"/>
    </row>
    <row r="335" spans="1:3" s="34" customFormat="1" ht="25.5" hidden="1" customHeight="1" x14ac:dyDescent="0.25">
      <c r="A335" s="36"/>
      <c r="B335" s="36"/>
      <c r="C335" s="37"/>
    </row>
    <row r="336" spans="1:3" s="34" customFormat="1" ht="25.5" hidden="1" customHeight="1" x14ac:dyDescent="0.25">
      <c r="A336" s="36"/>
      <c r="B336" s="36"/>
      <c r="C336" s="37"/>
    </row>
    <row r="337" spans="1:3" s="34" customFormat="1" ht="25.5" hidden="1" customHeight="1" x14ac:dyDescent="0.25">
      <c r="A337" s="36"/>
      <c r="B337" s="36"/>
      <c r="C337" s="37"/>
    </row>
    <row r="338" spans="1:3" s="34" customFormat="1" ht="25.5" hidden="1" customHeight="1" x14ac:dyDescent="0.25">
      <c r="A338" s="36"/>
      <c r="B338" s="36"/>
      <c r="C338" s="37"/>
    </row>
    <row r="339" spans="1:3" s="34" customFormat="1" ht="25.5" hidden="1" customHeight="1" x14ac:dyDescent="0.25">
      <c r="A339" s="36"/>
      <c r="B339" s="36"/>
      <c r="C339" s="37"/>
    </row>
    <row r="340" spans="1:3" s="34" customFormat="1" ht="25.5" hidden="1" customHeight="1" x14ac:dyDescent="0.25">
      <c r="A340" s="36"/>
      <c r="B340" s="36"/>
      <c r="C340" s="37"/>
    </row>
    <row r="341" spans="1:3" s="34" customFormat="1" ht="25.5" hidden="1" customHeight="1" x14ac:dyDescent="0.25">
      <c r="A341" s="36"/>
      <c r="B341" s="36"/>
      <c r="C341" s="37"/>
    </row>
    <row r="342" spans="1:3" s="34" customFormat="1" ht="25.5" hidden="1" customHeight="1" x14ac:dyDescent="0.25">
      <c r="A342" s="36"/>
      <c r="B342" s="36"/>
      <c r="C342" s="37"/>
    </row>
    <row r="343" spans="1:3" s="34" customFormat="1" ht="25.5" hidden="1" customHeight="1" x14ac:dyDescent="0.25">
      <c r="A343" s="36"/>
      <c r="B343" s="36"/>
      <c r="C343" s="38"/>
    </row>
    <row r="344" spans="1:3" s="34" customFormat="1" ht="25.5" hidden="1" customHeight="1" x14ac:dyDescent="0.25">
      <c r="A344" s="36"/>
      <c r="B344" s="36"/>
      <c r="C344" s="37"/>
    </row>
    <row r="345" spans="1:3" s="34" customFormat="1" ht="25.5" hidden="1" customHeight="1" x14ac:dyDescent="0.25">
      <c r="A345" s="36"/>
      <c r="B345" s="36"/>
      <c r="C345" s="37"/>
    </row>
    <row r="346" spans="1:3" s="34" customFormat="1" ht="25.5" hidden="1" customHeight="1" x14ac:dyDescent="0.25">
      <c r="A346" s="36"/>
      <c r="B346" s="36"/>
      <c r="C346" s="37"/>
    </row>
    <row r="347" spans="1:3" s="34" customFormat="1" ht="25.5" hidden="1" customHeight="1" x14ac:dyDescent="0.25">
      <c r="A347" s="36"/>
      <c r="B347" s="36"/>
      <c r="C347" s="37"/>
    </row>
    <row r="348" spans="1:3" s="34" customFormat="1" ht="25.5" hidden="1" customHeight="1" x14ac:dyDescent="0.25">
      <c r="A348" s="36"/>
      <c r="B348" s="36"/>
      <c r="C348" s="37"/>
    </row>
    <row r="349" spans="1:3" s="34" customFormat="1" ht="25.5" hidden="1" customHeight="1" x14ac:dyDescent="0.25">
      <c r="A349" s="36"/>
      <c r="B349" s="36"/>
      <c r="C349" s="37"/>
    </row>
    <row r="350" spans="1:3" s="34" customFormat="1" ht="25.5" hidden="1" customHeight="1" x14ac:dyDescent="0.25">
      <c r="A350" s="36"/>
      <c r="B350" s="36"/>
      <c r="C350" s="37"/>
    </row>
    <row r="351" spans="1:3" s="34" customFormat="1" ht="25.5" hidden="1" customHeight="1" x14ac:dyDescent="0.25">
      <c r="A351" s="36"/>
      <c r="B351" s="36"/>
      <c r="C351" s="37"/>
    </row>
    <row r="352" spans="1:3" s="34" customFormat="1" ht="25.5" hidden="1" customHeight="1" x14ac:dyDescent="0.25">
      <c r="A352" s="36"/>
      <c r="B352" s="36"/>
      <c r="C352" s="37"/>
    </row>
    <row r="353" spans="1:3" s="34" customFormat="1" ht="25.5" hidden="1" customHeight="1" x14ac:dyDescent="0.25">
      <c r="A353" s="36"/>
      <c r="B353" s="36"/>
      <c r="C353" s="38"/>
    </row>
    <row r="354" spans="1:3" s="34" customFormat="1" ht="25.5" hidden="1" customHeight="1" x14ac:dyDescent="0.25">
      <c r="A354" s="36"/>
      <c r="B354" s="36"/>
      <c r="C354" s="37"/>
    </row>
    <row r="355" spans="1:3" s="34" customFormat="1" ht="25.5" hidden="1" customHeight="1" x14ac:dyDescent="0.25">
      <c r="A355" s="36"/>
      <c r="B355" s="36"/>
      <c r="C355" s="37"/>
    </row>
    <row r="356" spans="1:3" s="34" customFormat="1" ht="25.5" hidden="1" customHeight="1" x14ac:dyDescent="0.25">
      <c r="A356" s="36"/>
      <c r="B356" s="36"/>
      <c r="C356" s="38"/>
    </row>
    <row r="357" spans="1:3" s="34" customFormat="1" ht="25.5" hidden="1" customHeight="1" x14ac:dyDescent="0.25">
      <c r="A357" s="36"/>
      <c r="B357" s="36"/>
      <c r="C357" s="37"/>
    </row>
    <row r="358" spans="1:3" s="34" customFormat="1" ht="25.5" hidden="1" customHeight="1" x14ac:dyDescent="0.25">
      <c r="A358" s="36"/>
      <c r="B358" s="36"/>
      <c r="C358" s="37"/>
    </row>
    <row r="359" spans="1:3" s="34" customFormat="1" ht="25.5" hidden="1" customHeight="1" x14ac:dyDescent="0.25">
      <c r="A359" s="36"/>
      <c r="B359" s="36"/>
      <c r="C359" s="37"/>
    </row>
    <row r="360" spans="1:3" s="34" customFormat="1" ht="25.5" hidden="1" customHeight="1" x14ac:dyDescent="0.25">
      <c r="A360" s="36"/>
      <c r="B360" s="36"/>
      <c r="C360" s="38"/>
    </row>
    <row r="361" spans="1:3" s="34" customFormat="1" ht="25.5" hidden="1" customHeight="1" x14ac:dyDescent="0.25">
      <c r="A361" s="36"/>
      <c r="B361" s="36"/>
      <c r="C361" s="38"/>
    </row>
    <row r="362" spans="1:3" s="34" customFormat="1" ht="25.5" hidden="1" customHeight="1" x14ac:dyDescent="0.25">
      <c r="A362" s="36"/>
      <c r="B362" s="36"/>
      <c r="C362" s="37"/>
    </row>
    <row r="363" spans="1:3" s="34" customFormat="1" ht="25.5" hidden="1" customHeight="1" x14ac:dyDescent="0.25">
      <c r="A363" s="36"/>
      <c r="B363" s="36"/>
      <c r="C363" s="37"/>
    </row>
    <row r="364" spans="1:3" s="34" customFormat="1" ht="25.5" hidden="1" customHeight="1" x14ac:dyDescent="0.25">
      <c r="A364" s="36"/>
      <c r="B364" s="36"/>
      <c r="C364" s="37"/>
    </row>
    <row r="365" spans="1:3" s="34" customFormat="1" ht="25.5" hidden="1" customHeight="1" x14ac:dyDescent="0.25">
      <c r="A365" s="36"/>
      <c r="B365" s="36"/>
      <c r="C365" s="37"/>
    </row>
    <row r="366" spans="1:3" s="34" customFormat="1" ht="25.5" hidden="1" customHeight="1" x14ac:dyDescent="0.25">
      <c r="A366" s="36"/>
      <c r="B366" s="36"/>
      <c r="C366" s="37"/>
    </row>
    <row r="367" spans="1:3" s="34" customFormat="1" ht="25.5" hidden="1" customHeight="1" x14ac:dyDescent="0.25">
      <c r="A367" s="36"/>
      <c r="B367" s="36"/>
      <c r="C367" s="37"/>
    </row>
    <row r="368" spans="1:3" s="34" customFormat="1" ht="25.5" hidden="1" customHeight="1" x14ac:dyDescent="0.25">
      <c r="A368" s="36"/>
      <c r="B368" s="36"/>
      <c r="C368" s="38"/>
    </row>
    <row r="369" spans="1:3" s="34" customFormat="1" ht="25.5" hidden="1" customHeight="1" x14ac:dyDescent="0.25">
      <c r="A369" s="36"/>
      <c r="B369" s="36"/>
      <c r="C369" s="37"/>
    </row>
    <row r="370" spans="1:3" s="34" customFormat="1" ht="25.5" hidden="1" customHeight="1" x14ac:dyDescent="0.25">
      <c r="A370" s="36"/>
      <c r="B370" s="36"/>
      <c r="C370" s="37"/>
    </row>
    <row r="371" spans="1:3" s="34" customFormat="1" ht="25.5" hidden="1" customHeight="1" x14ac:dyDescent="0.25">
      <c r="A371" s="36"/>
      <c r="B371" s="36"/>
      <c r="C371" s="37"/>
    </row>
    <row r="372" spans="1:3" s="34" customFormat="1" ht="25.5" hidden="1" customHeight="1" x14ac:dyDescent="0.25">
      <c r="A372" s="36"/>
      <c r="B372" s="36"/>
      <c r="C372" s="37"/>
    </row>
    <row r="373" spans="1:3" s="34" customFormat="1" ht="25.5" hidden="1" customHeight="1" x14ac:dyDescent="0.25">
      <c r="A373" s="36"/>
      <c r="B373" s="36"/>
      <c r="C373" s="37"/>
    </row>
    <row r="374" spans="1:3" s="34" customFormat="1" ht="25.5" hidden="1" customHeight="1" x14ac:dyDescent="0.25">
      <c r="A374" s="36"/>
      <c r="B374" s="36"/>
      <c r="C374" s="38"/>
    </row>
    <row r="375" spans="1:3" s="34" customFormat="1" ht="25.5" hidden="1" customHeight="1" x14ac:dyDescent="0.25">
      <c r="A375" s="36"/>
      <c r="B375" s="36"/>
      <c r="C375" s="37"/>
    </row>
    <row r="376" spans="1:3" s="34" customFormat="1" ht="25.5" hidden="1" customHeight="1" x14ac:dyDescent="0.25">
      <c r="A376" s="36"/>
      <c r="B376" s="36"/>
      <c r="C376" s="37"/>
    </row>
    <row r="377" spans="1:3" s="34" customFormat="1" ht="25.5" hidden="1" customHeight="1" x14ac:dyDescent="0.25">
      <c r="A377" s="36"/>
      <c r="B377" s="36"/>
      <c r="C377" s="37"/>
    </row>
    <row r="378" spans="1:3" s="34" customFormat="1" ht="25.5" hidden="1" customHeight="1" x14ac:dyDescent="0.25">
      <c r="A378" s="36"/>
      <c r="B378" s="36"/>
      <c r="C378" s="38"/>
    </row>
    <row r="379" spans="1:3" s="34" customFormat="1" ht="25.5" hidden="1" customHeight="1" x14ac:dyDescent="0.25">
      <c r="A379" s="36"/>
      <c r="B379" s="36"/>
      <c r="C379" s="38"/>
    </row>
    <row r="380" spans="1:3" s="34" customFormat="1" ht="25.5" hidden="1" customHeight="1" x14ac:dyDescent="0.25">
      <c r="A380" s="36"/>
      <c r="B380" s="36"/>
      <c r="C380" s="37"/>
    </row>
    <row r="381" spans="1:3" s="34" customFormat="1" ht="25.5" hidden="1" customHeight="1" x14ac:dyDescent="0.25">
      <c r="A381" s="36"/>
      <c r="B381" s="36"/>
      <c r="C381" s="37"/>
    </row>
    <row r="382" spans="1:3" s="34" customFormat="1" ht="25.5" hidden="1" customHeight="1" x14ac:dyDescent="0.25">
      <c r="A382" s="36"/>
      <c r="B382" s="36"/>
      <c r="C382" s="37"/>
    </row>
    <row r="383" spans="1:3" s="34" customFormat="1" ht="25.5" hidden="1" customHeight="1" x14ac:dyDescent="0.25">
      <c r="A383" s="36"/>
      <c r="B383" s="36"/>
      <c r="C383" s="37"/>
    </row>
    <row r="384" spans="1:3" s="34" customFormat="1" ht="25.5" hidden="1" customHeight="1" x14ac:dyDescent="0.25">
      <c r="A384" s="36"/>
      <c r="B384" s="36"/>
      <c r="C384" s="37"/>
    </row>
    <row r="385" spans="1:3" s="34" customFormat="1" ht="25.5" hidden="1" customHeight="1" x14ac:dyDescent="0.25">
      <c r="A385" s="36"/>
      <c r="B385" s="36"/>
      <c r="C385" s="37"/>
    </row>
    <row r="386" spans="1:3" s="34" customFormat="1" ht="25.5" hidden="1" customHeight="1" x14ac:dyDescent="0.25">
      <c r="A386" s="36"/>
      <c r="B386" s="36"/>
      <c r="C386" s="37"/>
    </row>
    <row r="387" spans="1:3" s="34" customFormat="1" ht="25.5" hidden="1" customHeight="1" x14ac:dyDescent="0.25">
      <c r="A387" s="36"/>
      <c r="B387" s="36"/>
      <c r="C387" s="37"/>
    </row>
    <row r="388" spans="1:3" s="34" customFormat="1" ht="25.5" hidden="1" customHeight="1" x14ac:dyDescent="0.25">
      <c r="A388" s="36"/>
      <c r="B388" s="36"/>
      <c r="C388" s="38"/>
    </row>
    <row r="389" spans="1:3" s="34" customFormat="1" ht="25.5" hidden="1" customHeight="1" x14ac:dyDescent="0.25">
      <c r="A389" s="36"/>
      <c r="B389" s="36"/>
      <c r="C389" s="37"/>
    </row>
    <row r="390" spans="1:3" s="34" customFormat="1" ht="25.5" hidden="1" customHeight="1" x14ac:dyDescent="0.25">
      <c r="A390" s="36"/>
      <c r="B390" s="36"/>
      <c r="C390" s="37"/>
    </row>
    <row r="391" spans="1:3" s="34" customFormat="1" ht="25.5" hidden="1" customHeight="1" x14ac:dyDescent="0.25">
      <c r="A391" s="36"/>
      <c r="B391" s="36"/>
      <c r="C391" s="37"/>
    </row>
    <row r="392" spans="1:3" s="34" customFormat="1" ht="25.5" hidden="1" customHeight="1" x14ac:dyDescent="0.25">
      <c r="A392" s="36"/>
      <c r="B392" s="36"/>
      <c r="C392" s="37"/>
    </row>
    <row r="393" spans="1:3" s="34" customFormat="1" ht="25.5" hidden="1" customHeight="1" x14ac:dyDescent="0.25">
      <c r="A393" s="36"/>
      <c r="B393" s="36"/>
      <c r="C393" s="37"/>
    </row>
    <row r="394" spans="1:3" s="34" customFormat="1" ht="25.5" hidden="1" customHeight="1" x14ac:dyDescent="0.25">
      <c r="A394" s="36"/>
      <c r="B394" s="36"/>
      <c r="C394" s="37"/>
    </row>
    <row r="395" spans="1:3" s="34" customFormat="1" ht="25.5" hidden="1" customHeight="1" x14ac:dyDescent="0.25">
      <c r="A395" s="36"/>
      <c r="B395" s="36"/>
      <c r="C395" s="37"/>
    </row>
    <row r="396" spans="1:3" s="34" customFormat="1" ht="25.5" hidden="1" customHeight="1" x14ac:dyDescent="0.25">
      <c r="A396" s="36"/>
      <c r="B396" s="36"/>
      <c r="C396" s="37"/>
    </row>
    <row r="397" spans="1:3" s="34" customFormat="1" ht="25.5" hidden="1" customHeight="1" x14ac:dyDescent="0.25">
      <c r="A397" s="36"/>
      <c r="B397" s="36"/>
      <c r="C397" s="38"/>
    </row>
    <row r="398" spans="1:3" s="34" customFormat="1" ht="25.5" hidden="1" customHeight="1" x14ac:dyDescent="0.25">
      <c r="A398" s="36"/>
      <c r="B398" s="36"/>
      <c r="C398" s="37"/>
    </row>
    <row r="399" spans="1:3" s="34" customFormat="1" ht="25.5" hidden="1" customHeight="1" x14ac:dyDescent="0.25">
      <c r="A399" s="36"/>
      <c r="B399" s="36"/>
      <c r="C399" s="37"/>
    </row>
    <row r="400" spans="1:3" s="34" customFormat="1" ht="25.5" hidden="1" customHeight="1" x14ac:dyDescent="0.25">
      <c r="A400" s="36"/>
      <c r="B400" s="36"/>
      <c r="C400" s="38"/>
    </row>
    <row r="401" spans="1:3" s="34" customFormat="1" ht="25.5" hidden="1" customHeight="1" x14ac:dyDescent="0.25">
      <c r="A401" s="36"/>
      <c r="B401" s="36"/>
      <c r="C401" s="37"/>
    </row>
    <row r="402" spans="1:3" s="34" customFormat="1" ht="25.5" hidden="1" customHeight="1" x14ac:dyDescent="0.25">
      <c r="A402" s="36"/>
      <c r="B402" s="36"/>
      <c r="C402" s="37"/>
    </row>
    <row r="403" spans="1:3" s="34" customFormat="1" ht="25.5" hidden="1" customHeight="1" x14ac:dyDescent="0.25">
      <c r="A403" s="36"/>
      <c r="B403" s="36"/>
      <c r="C403" s="38"/>
    </row>
    <row r="404" spans="1:3" s="34" customFormat="1" ht="25.5" hidden="1" customHeight="1" x14ac:dyDescent="0.25">
      <c r="A404" s="36"/>
      <c r="B404" s="36"/>
      <c r="C404" s="37"/>
    </row>
    <row r="405" spans="1:3" s="34" customFormat="1" ht="25.5" hidden="1" customHeight="1" x14ac:dyDescent="0.25">
      <c r="A405" s="36"/>
      <c r="B405" s="36"/>
      <c r="C405" s="37"/>
    </row>
    <row r="406" spans="1:3" s="34" customFormat="1" ht="25.5" hidden="1" customHeight="1" x14ac:dyDescent="0.25">
      <c r="A406" s="36"/>
      <c r="B406" s="36"/>
      <c r="C406" s="38"/>
    </row>
    <row r="407" spans="1:3" s="34" customFormat="1" ht="25.5" hidden="1" customHeight="1" x14ac:dyDescent="0.25">
      <c r="A407" s="36"/>
      <c r="B407" s="36"/>
      <c r="C407" s="37"/>
    </row>
    <row r="408" spans="1:3" s="34" customFormat="1" ht="25.5" hidden="1" customHeight="1" x14ac:dyDescent="0.25">
      <c r="A408" s="36"/>
      <c r="B408" s="36"/>
      <c r="C408" s="37"/>
    </row>
    <row r="409" spans="1:3" s="34" customFormat="1" ht="25.5" hidden="1" customHeight="1" x14ac:dyDescent="0.25">
      <c r="A409" s="36"/>
      <c r="B409" s="36"/>
      <c r="C409" s="38"/>
    </row>
    <row r="410" spans="1:3" s="34" customFormat="1" ht="25.5" hidden="1" customHeight="1" x14ac:dyDescent="0.25">
      <c r="A410" s="36"/>
      <c r="B410" s="36"/>
      <c r="C410" s="37"/>
    </row>
    <row r="411" spans="1:3" hidden="1" x14ac:dyDescent="0.25"/>
    <row r="412" spans="1:3" hidden="1" x14ac:dyDescent="0.25"/>
    <row r="413" spans="1:3" hidden="1" x14ac:dyDescent="0.25"/>
    <row r="414" spans="1:3" hidden="1" x14ac:dyDescent="0.25"/>
    <row r="415" spans="1:3" hidden="1" x14ac:dyDescent="0.25"/>
    <row r="416" spans="1:3" hidden="1" x14ac:dyDescent="0.25"/>
    <row r="417" hidden="1" x14ac:dyDescent="0.25"/>
    <row r="418" hidden="1" x14ac:dyDescent="0.25"/>
    <row r="419" hidden="1" x14ac:dyDescent="0.25"/>
    <row r="420" hidden="1" x14ac:dyDescent="0.25"/>
    <row r="421" hidden="1" x14ac:dyDescent="0.25"/>
    <row r="422" hidden="1" x14ac:dyDescent="0.25"/>
    <row r="423" x14ac:dyDescent="0.25"/>
    <row r="424" ht="15" customHeight="1" x14ac:dyDescent="0.25"/>
  </sheetData>
  <sheetProtection insertRows="0"/>
  <mergeCells count="5">
    <mergeCell ref="A4:A5"/>
    <mergeCell ref="B4:B5"/>
    <mergeCell ref="C4:C5"/>
    <mergeCell ref="A2:D2"/>
    <mergeCell ref="A1:D1"/>
  </mergeCells>
  <printOptions horizontalCentered="1"/>
  <pageMargins left="0.74803149606299213" right="0.55118110236220474" top="0.31496062992125984" bottom="1.1811023622047245" header="0.19685039370078741" footer="0.89"/>
  <pageSetup scale="80" orientation="portrait" r:id="rId1"/>
  <headerFooter>
    <oddFooter>&amp;L&amp;"-,Cursiva"&amp;10Ejercicio Fiscal 2018&amp;R&amp;10Página &amp;P de &amp;N&amp;K00+000-&amp;11----</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525"/>
  <sheetViews>
    <sheetView showGridLines="0" topLeftCell="A96" zoomScale="115" zoomScaleNormal="115" workbookViewId="0">
      <selection activeCell="F136" sqref="F136"/>
    </sheetView>
  </sheetViews>
  <sheetFormatPr baseColWidth="10" defaultColWidth="0" defaultRowHeight="0" customHeight="1" zeroHeight="1" x14ac:dyDescent="0.25"/>
  <cols>
    <col min="1" max="4" width="2.28515625" style="39" customWidth="1"/>
    <col min="5" max="5" width="67.5703125" style="39" customWidth="1"/>
    <col min="6" max="6" width="20" style="34" customWidth="1"/>
    <col min="7" max="7" width="6.85546875" hidden="1" customWidth="1"/>
    <col min="8" max="16" width="0" hidden="1" customWidth="1"/>
    <col min="17" max="251" width="11.42578125" hidden="1" customWidth="1"/>
    <col min="252" max="252" width="1" customWidth="1"/>
  </cols>
  <sheetData>
    <row r="1" spans="1:7" s="189" customFormat="1" ht="64.5" customHeight="1" x14ac:dyDescent="0.25">
      <c r="A1" s="914" t="s">
        <v>1768</v>
      </c>
      <c r="B1" s="915"/>
      <c r="C1" s="915"/>
      <c r="D1" s="915"/>
      <c r="E1" s="915"/>
      <c r="F1" s="916"/>
    </row>
    <row r="2" spans="1:7" s="189" customFormat="1" ht="21" customHeight="1" x14ac:dyDescent="0.25">
      <c r="A2" s="688" t="str">
        <f>'Objetivos PMD'!$B$3</f>
        <v>Entidad Pública:   Municipio de Tuxcueca, Jalisco</v>
      </c>
      <c r="B2" s="689"/>
      <c r="C2" s="689"/>
      <c r="D2" s="689"/>
      <c r="E2" s="689"/>
      <c r="F2" s="690"/>
    </row>
    <row r="3" spans="1:7" s="191" customFormat="1" ht="14.25" customHeight="1" x14ac:dyDescent="0.25">
      <c r="A3" s="917"/>
      <c r="B3" s="918"/>
      <c r="C3" s="918"/>
      <c r="D3" s="919"/>
      <c r="E3" s="422"/>
      <c r="F3" s="428" t="s">
        <v>1305</v>
      </c>
      <c r="G3" s="190"/>
    </row>
    <row r="4" spans="1:7" s="425" customFormat="1" ht="3.75" customHeight="1" x14ac:dyDescent="0.25">
      <c r="A4" s="429"/>
      <c r="B4" s="423"/>
      <c r="C4" s="423"/>
      <c r="D4" s="423"/>
      <c r="E4" s="424"/>
      <c r="F4" s="430"/>
    </row>
    <row r="5" spans="1:7" s="192" customFormat="1" ht="20.100000000000001" customHeight="1" x14ac:dyDescent="0.25">
      <c r="A5" s="431">
        <v>1</v>
      </c>
      <c r="B5" s="920" t="s">
        <v>1049</v>
      </c>
      <c r="C5" s="921"/>
      <c r="D5" s="921"/>
      <c r="E5" s="922"/>
      <c r="F5" s="432">
        <f>SUM(F6+F9+F14+F24+F26+F29+F33+F38)</f>
        <v>18489041</v>
      </c>
    </row>
    <row r="6" spans="1:7" s="192" customFormat="1" ht="20.100000000000001" customHeight="1" x14ac:dyDescent="0.25">
      <c r="A6" s="433" t="s">
        <v>1644</v>
      </c>
      <c r="B6" s="243" t="s">
        <v>1644</v>
      </c>
      <c r="C6" s="923" t="s">
        <v>1051</v>
      </c>
      <c r="D6" s="924"/>
      <c r="E6" s="925"/>
      <c r="F6" s="434">
        <f>SUM(F7:F8)</f>
        <v>1934052</v>
      </c>
    </row>
    <row r="7" spans="1:7" s="92" customFormat="1" ht="20.100000000000001" customHeight="1" x14ac:dyDescent="0.25">
      <c r="A7" s="435"/>
      <c r="B7" s="241" t="s">
        <v>1644</v>
      </c>
      <c r="C7" s="241" t="s">
        <v>1644</v>
      </c>
      <c r="D7" s="241" t="s">
        <v>1676</v>
      </c>
      <c r="E7" s="155" t="s">
        <v>1053</v>
      </c>
      <c r="F7" s="436">
        <v>1934052</v>
      </c>
    </row>
    <row r="8" spans="1:7" s="92" customFormat="1" ht="20.100000000000001" customHeight="1" x14ac:dyDescent="0.25">
      <c r="A8" s="435"/>
      <c r="B8" s="241" t="s">
        <v>1644</v>
      </c>
      <c r="C8" s="241" t="s">
        <v>1644</v>
      </c>
      <c r="D8" s="241" t="s">
        <v>1645</v>
      </c>
      <c r="E8" s="155" t="s">
        <v>1650</v>
      </c>
      <c r="F8" s="436">
        <v>0</v>
      </c>
    </row>
    <row r="9" spans="1:7" s="192" customFormat="1" ht="20.100000000000001" customHeight="1" x14ac:dyDescent="0.25">
      <c r="A9" s="433" t="s">
        <v>1644</v>
      </c>
      <c r="B9" s="243" t="s">
        <v>1649</v>
      </c>
      <c r="C9" s="923" t="s">
        <v>1057</v>
      </c>
      <c r="D9" s="924"/>
      <c r="E9" s="925"/>
      <c r="F9" s="434">
        <f>SUM(F10:F13)</f>
        <v>0</v>
      </c>
    </row>
    <row r="10" spans="1:7" s="92" customFormat="1" ht="20.100000000000001" customHeight="1" x14ac:dyDescent="0.25">
      <c r="A10" s="435"/>
      <c r="B10" s="241" t="s">
        <v>1644</v>
      </c>
      <c r="C10" s="241" t="s">
        <v>1649</v>
      </c>
      <c r="D10" s="241" t="s">
        <v>1676</v>
      </c>
      <c r="E10" s="242" t="s">
        <v>1651</v>
      </c>
      <c r="F10" s="436">
        <v>0</v>
      </c>
    </row>
    <row r="11" spans="1:7" s="92" customFormat="1" ht="20.100000000000001" customHeight="1" x14ac:dyDescent="0.25">
      <c r="A11" s="435"/>
      <c r="B11" s="241" t="s">
        <v>1676</v>
      </c>
      <c r="C11" s="241" t="s">
        <v>1645</v>
      </c>
      <c r="D11" s="241" t="s">
        <v>1645</v>
      </c>
      <c r="E11" s="242" t="s">
        <v>1061</v>
      </c>
      <c r="F11" s="436">
        <v>0</v>
      </c>
    </row>
    <row r="12" spans="1:7" s="92" customFormat="1" ht="20.100000000000001" customHeight="1" x14ac:dyDescent="0.25">
      <c r="A12" s="435"/>
      <c r="B12" s="241" t="s">
        <v>1644</v>
      </c>
      <c r="C12" s="241" t="s">
        <v>1649</v>
      </c>
      <c r="D12" s="241" t="s">
        <v>1646</v>
      </c>
      <c r="E12" s="155" t="s">
        <v>1063</v>
      </c>
      <c r="F12" s="436">
        <v>0</v>
      </c>
    </row>
    <row r="13" spans="1:7" s="92" customFormat="1" ht="20.100000000000001" customHeight="1" x14ac:dyDescent="0.25">
      <c r="A13" s="435"/>
      <c r="B13" s="241" t="s">
        <v>1676</v>
      </c>
      <c r="C13" s="241" t="s">
        <v>1645</v>
      </c>
      <c r="D13" s="241" t="s">
        <v>1679</v>
      </c>
      <c r="E13" s="242" t="s">
        <v>1065</v>
      </c>
      <c r="F13" s="437">
        <v>0</v>
      </c>
    </row>
    <row r="14" spans="1:7" s="192" customFormat="1" ht="20.100000000000001" customHeight="1" x14ac:dyDescent="0.25">
      <c r="A14" s="433" t="s">
        <v>1644</v>
      </c>
      <c r="B14" s="243" t="s">
        <v>1677</v>
      </c>
      <c r="C14" s="923" t="s">
        <v>1067</v>
      </c>
      <c r="D14" s="924"/>
      <c r="E14" s="925"/>
      <c r="F14" s="434">
        <f>SUM(F15:F23)</f>
        <v>12566586</v>
      </c>
    </row>
    <row r="15" spans="1:7" s="92" customFormat="1" ht="20.100000000000001" customHeight="1" x14ac:dyDescent="0.25">
      <c r="A15" s="435"/>
      <c r="B15" s="241" t="s">
        <v>1644</v>
      </c>
      <c r="C15" s="241" t="s">
        <v>1677</v>
      </c>
      <c r="D15" s="241" t="s">
        <v>1676</v>
      </c>
      <c r="E15" s="155" t="s">
        <v>1652</v>
      </c>
      <c r="F15" s="437">
        <v>343871</v>
      </c>
    </row>
    <row r="16" spans="1:7" s="92" customFormat="1" ht="20.100000000000001" customHeight="1" x14ac:dyDescent="0.25">
      <c r="A16" s="435"/>
      <c r="B16" s="241" t="s">
        <v>1644</v>
      </c>
      <c r="C16" s="241" t="s">
        <v>1677</v>
      </c>
      <c r="D16" s="241" t="s">
        <v>1645</v>
      </c>
      <c r="E16" s="155" t="s">
        <v>1071</v>
      </c>
      <c r="F16" s="436">
        <v>12072712</v>
      </c>
    </row>
    <row r="17" spans="1:6" s="92" customFormat="1" ht="20.100000000000001" customHeight="1" x14ac:dyDescent="0.25">
      <c r="A17" s="435"/>
      <c r="B17" s="241" t="s">
        <v>1644</v>
      </c>
      <c r="C17" s="241" t="s">
        <v>1677</v>
      </c>
      <c r="D17" s="241" t="s">
        <v>1646</v>
      </c>
      <c r="E17" s="155" t="s">
        <v>1073</v>
      </c>
      <c r="F17" s="436">
        <v>0</v>
      </c>
    </row>
    <row r="18" spans="1:6" s="92" customFormat="1" ht="20.100000000000001" customHeight="1" x14ac:dyDescent="0.25">
      <c r="A18" s="435"/>
      <c r="B18" s="241" t="s">
        <v>1644</v>
      </c>
      <c r="C18" s="241" t="s">
        <v>1677</v>
      </c>
      <c r="D18" s="241" t="s">
        <v>1679</v>
      </c>
      <c r="E18" s="155" t="s">
        <v>1075</v>
      </c>
      <c r="F18" s="436">
        <v>0</v>
      </c>
    </row>
    <row r="19" spans="1:6" s="92" customFormat="1" ht="20.100000000000001" customHeight="1" x14ac:dyDescent="0.25">
      <c r="A19" s="435"/>
      <c r="B19" s="241" t="s">
        <v>1644</v>
      </c>
      <c r="C19" s="241" t="s">
        <v>1677</v>
      </c>
      <c r="D19" s="241" t="s">
        <v>1647</v>
      </c>
      <c r="E19" s="155" t="s">
        <v>1077</v>
      </c>
      <c r="F19" s="436">
        <v>0</v>
      </c>
    </row>
    <row r="20" spans="1:6" s="92" customFormat="1" ht="20.100000000000001" customHeight="1" x14ac:dyDescent="0.25">
      <c r="A20" s="435"/>
      <c r="B20" s="241" t="s">
        <v>1644</v>
      </c>
      <c r="C20" s="241" t="s">
        <v>1677</v>
      </c>
      <c r="D20" s="241" t="s">
        <v>1680</v>
      </c>
      <c r="E20" s="155" t="s">
        <v>1079</v>
      </c>
      <c r="F20" s="436">
        <v>0</v>
      </c>
    </row>
    <row r="21" spans="1:6" s="92" customFormat="1" ht="20.100000000000001" customHeight="1" x14ac:dyDescent="0.25">
      <c r="A21" s="435"/>
      <c r="B21" s="241" t="s">
        <v>1644</v>
      </c>
      <c r="C21" s="241" t="s">
        <v>1677</v>
      </c>
      <c r="D21" s="241" t="s">
        <v>1648</v>
      </c>
      <c r="E21" s="155" t="s">
        <v>1081</v>
      </c>
      <c r="F21" s="436">
        <v>0</v>
      </c>
    </row>
    <row r="22" spans="1:6" s="92" customFormat="1" ht="20.100000000000001" customHeight="1" x14ac:dyDescent="0.25">
      <c r="A22" s="435"/>
      <c r="B22" s="241" t="s">
        <v>1644</v>
      </c>
      <c r="C22" s="241" t="s">
        <v>1677</v>
      </c>
      <c r="D22" s="241" t="s">
        <v>1681</v>
      </c>
      <c r="E22" s="155" t="s">
        <v>1083</v>
      </c>
      <c r="F22" s="436">
        <v>0</v>
      </c>
    </row>
    <row r="23" spans="1:6" s="92" customFormat="1" ht="20.100000000000001" customHeight="1" x14ac:dyDescent="0.25">
      <c r="A23" s="435"/>
      <c r="B23" s="241" t="s">
        <v>1644</v>
      </c>
      <c r="C23" s="241" t="s">
        <v>1677</v>
      </c>
      <c r="D23" s="241" t="s">
        <v>1682</v>
      </c>
      <c r="E23" s="155" t="s">
        <v>179</v>
      </c>
      <c r="F23" s="436">
        <v>150003</v>
      </c>
    </row>
    <row r="24" spans="1:6" s="192" customFormat="1" ht="20.100000000000001" customHeight="1" x14ac:dyDescent="0.25">
      <c r="A24" s="433" t="s">
        <v>1644</v>
      </c>
      <c r="B24" s="243" t="s">
        <v>1678</v>
      </c>
      <c r="C24" s="923" t="s">
        <v>1086</v>
      </c>
      <c r="D24" s="924"/>
      <c r="E24" s="925"/>
      <c r="F24" s="434">
        <f>SUM(F25)</f>
        <v>0</v>
      </c>
    </row>
    <row r="25" spans="1:6" s="92" customFormat="1" ht="20.100000000000001" customHeight="1" x14ac:dyDescent="0.25">
      <c r="A25" s="435"/>
      <c r="B25" s="241" t="s">
        <v>1644</v>
      </c>
      <c r="C25" s="241" t="s">
        <v>1678</v>
      </c>
      <c r="D25" s="241" t="s">
        <v>1676</v>
      </c>
      <c r="E25" s="155" t="s">
        <v>1088</v>
      </c>
      <c r="F25" s="436">
        <v>0</v>
      </c>
    </row>
    <row r="26" spans="1:6" s="192" customFormat="1" ht="20.100000000000001" customHeight="1" x14ac:dyDescent="0.25">
      <c r="A26" s="433" t="s">
        <v>1644</v>
      </c>
      <c r="B26" s="243" t="s">
        <v>1683</v>
      </c>
      <c r="C26" s="923" t="s">
        <v>1090</v>
      </c>
      <c r="D26" s="924"/>
      <c r="E26" s="925"/>
      <c r="F26" s="434">
        <f>SUM(F27:F28)</f>
        <v>407914</v>
      </c>
    </row>
    <row r="27" spans="1:6" s="92" customFormat="1" ht="20.100000000000001" customHeight="1" x14ac:dyDescent="0.25">
      <c r="A27" s="435"/>
      <c r="B27" s="241" t="s">
        <v>1644</v>
      </c>
      <c r="C27" s="241" t="s">
        <v>1683</v>
      </c>
      <c r="D27" s="241" t="s">
        <v>1676</v>
      </c>
      <c r="E27" s="155" t="s">
        <v>1653</v>
      </c>
      <c r="F27" s="436">
        <v>0</v>
      </c>
    </row>
    <row r="28" spans="1:6" s="92" customFormat="1" ht="20.100000000000001" customHeight="1" x14ac:dyDescent="0.25">
      <c r="A28" s="435"/>
      <c r="B28" s="241" t="s">
        <v>1644</v>
      </c>
      <c r="C28" s="241" t="s">
        <v>1683</v>
      </c>
      <c r="D28" s="241" t="s">
        <v>1645</v>
      </c>
      <c r="E28" s="155" t="s">
        <v>1094</v>
      </c>
      <c r="F28" s="436">
        <v>407914</v>
      </c>
    </row>
    <row r="29" spans="1:6" s="192" customFormat="1" ht="20.100000000000001" customHeight="1" x14ac:dyDescent="0.25">
      <c r="A29" s="433" t="s">
        <v>1644</v>
      </c>
      <c r="B29" s="243" t="s">
        <v>1684</v>
      </c>
      <c r="C29" s="923" t="s">
        <v>1096</v>
      </c>
      <c r="D29" s="924"/>
      <c r="E29" s="925"/>
      <c r="F29" s="434">
        <f>SUM(F30:F32)</f>
        <v>0</v>
      </c>
    </row>
    <row r="30" spans="1:6" s="92" customFormat="1" ht="20.100000000000001" customHeight="1" x14ac:dyDescent="0.25">
      <c r="A30" s="435"/>
      <c r="B30" s="241" t="s">
        <v>1644</v>
      </c>
      <c r="C30" s="241" t="s">
        <v>1684</v>
      </c>
      <c r="D30" s="241" t="s">
        <v>1676</v>
      </c>
      <c r="E30" s="155" t="s">
        <v>1098</v>
      </c>
      <c r="F30" s="436">
        <v>0</v>
      </c>
    </row>
    <row r="31" spans="1:6" s="92" customFormat="1" ht="20.100000000000001" customHeight="1" x14ac:dyDescent="0.25">
      <c r="A31" s="435"/>
      <c r="B31" s="241" t="s">
        <v>1644</v>
      </c>
      <c r="C31" s="241" t="s">
        <v>1684</v>
      </c>
      <c r="D31" s="241" t="s">
        <v>1645</v>
      </c>
      <c r="E31" s="155" t="s">
        <v>1100</v>
      </c>
      <c r="F31" s="436">
        <v>0</v>
      </c>
    </row>
    <row r="32" spans="1:6" s="92" customFormat="1" ht="20.100000000000001" customHeight="1" x14ac:dyDescent="0.25">
      <c r="A32" s="435"/>
      <c r="B32" s="241" t="s">
        <v>1644</v>
      </c>
      <c r="C32" s="241" t="s">
        <v>1684</v>
      </c>
      <c r="D32" s="241" t="s">
        <v>1646</v>
      </c>
      <c r="E32" s="155" t="s">
        <v>1102</v>
      </c>
      <c r="F32" s="436">
        <v>0</v>
      </c>
    </row>
    <row r="33" spans="1:6" s="192" customFormat="1" ht="20.100000000000001" customHeight="1" x14ac:dyDescent="0.25">
      <c r="A33" s="433" t="s">
        <v>1644</v>
      </c>
      <c r="B33" s="243" t="s">
        <v>1685</v>
      </c>
      <c r="C33" s="923" t="s">
        <v>1104</v>
      </c>
      <c r="D33" s="924"/>
      <c r="E33" s="925"/>
      <c r="F33" s="434">
        <f>SUM(F34:F37)</f>
        <v>407914</v>
      </c>
    </row>
    <row r="34" spans="1:6" s="92" customFormat="1" ht="20.100000000000001" customHeight="1" x14ac:dyDescent="0.25">
      <c r="A34" s="435"/>
      <c r="B34" s="241" t="s">
        <v>1644</v>
      </c>
      <c r="C34" s="241" t="s">
        <v>1685</v>
      </c>
      <c r="D34" s="241" t="s">
        <v>1676</v>
      </c>
      <c r="E34" s="155" t="s">
        <v>1106</v>
      </c>
      <c r="F34" s="436">
        <v>407914</v>
      </c>
    </row>
    <row r="35" spans="1:6" s="92" customFormat="1" ht="20.100000000000001" customHeight="1" x14ac:dyDescent="0.25">
      <c r="A35" s="435"/>
      <c r="B35" s="241" t="s">
        <v>1644</v>
      </c>
      <c r="C35" s="241" t="s">
        <v>1685</v>
      </c>
      <c r="D35" s="241" t="s">
        <v>1645</v>
      </c>
      <c r="E35" s="155" t="s">
        <v>1108</v>
      </c>
      <c r="F35" s="436">
        <v>0</v>
      </c>
    </row>
    <row r="36" spans="1:6" s="92" customFormat="1" ht="20.100000000000001" customHeight="1" x14ac:dyDescent="0.25">
      <c r="A36" s="435"/>
      <c r="B36" s="241" t="s">
        <v>1644</v>
      </c>
      <c r="C36" s="241" t="s">
        <v>1685</v>
      </c>
      <c r="D36" s="241" t="s">
        <v>1646</v>
      </c>
      <c r="E36" s="155" t="s">
        <v>1110</v>
      </c>
      <c r="F36" s="436">
        <v>0</v>
      </c>
    </row>
    <row r="37" spans="1:6" s="92" customFormat="1" ht="20.100000000000001" customHeight="1" x14ac:dyDescent="0.25">
      <c r="A37" s="435"/>
      <c r="B37" s="241" t="s">
        <v>1644</v>
      </c>
      <c r="C37" s="241" t="s">
        <v>1685</v>
      </c>
      <c r="D37" s="241" t="s">
        <v>1679</v>
      </c>
      <c r="E37" s="155" t="s">
        <v>1112</v>
      </c>
      <c r="F37" s="436">
        <v>0</v>
      </c>
    </row>
    <row r="38" spans="1:6" s="192" customFormat="1" ht="20.100000000000001" customHeight="1" x14ac:dyDescent="0.25">
      <c r="A38" s="433" t="s">
        <v>1644</v>
      </c>
      <c r="B38" s="243" t="s">
        <v>1686</v>
      </c>
      <c r="C38" s="923" t="s">
        <v>521</v>
      </c>
      <c r="D38" s="924"/>
      <c r="E38" s="925"/>
      <c r="F38" s="434">
        <f>SUM(F39:F43)</f>
        <v>3172575</v>
      </c>
    </row>
    <row r="39" spans="1:6" s="92" customFormat="1" ht="20.100000000000001" customHeight="1" x14ac:dyDescent="0.25">
      <c r="A39" s="435"/>
      <c r="B39" s="241" t="s">
        <v>1644</v>
      </c>
      <c r="C39" s="241" t="s">
        <v>1686</v>
      </c>
      <c r="D39" s="241" t="s">
        <v>1676</v>
      </c>
      <c r="E39" s="155" t="s">
        <v>1654</v>
      </c>
      <c r="F39" s="436">
        <v>0</v>
      </c>
    </row>
    <row r="40" spans="1:6" s="92" customFormat="1" ht="20.100000000000001" customHeight="1" x14ac:dyDescent="0.25">
      <c r="A40" s="435"/>
      <c r="B40" s="241" t="s">
        <v>1644</v>
      </c>
      <c r="C40" s="241" t="s">
        <v>1686</v>
      </c>
      <c r="D40" s="241" t="s">
        <v>1645</v>
      </c>
      <c r="E40" s="155" t="s">
        <v>1117</v>
      </c>
      <c r="F40" s="436">
        <v>0</v>
      </c>
    </row>
    <row r="41" spans="1:6" s="92" customFormat="1" ht="20.100000000000001" customHeight="1" x14ac:dyDescent="0.25">
      <c r="A41" s="435"/>
      <c r="B41" s="241" t="s">
        <v>1644</v>
      </c>
      <c r="C41" s="241" t="s">
        <v>1686</v>
      </c>
      <c r="D41" s="241" t="s">
        <v>1646</v>
      </c>
      <c r="E41" s="155" t="s">
        <v>1119</v>
      </c>
      <c r="F41" s="436">
        <v>0</v>
      </c>
    </row>
    <row r="42" spans="1:6" s="92" customFormat="1" ht="20.100000000000001" customHeight="1" x14ac:dyDescent="0.25">
      <c r="A42" s="435"/>
      <c r="B42" s="241" t="s">
        <v>1644</v>
      </c>
      <c r="C42" s="241" t="s">
        <v>1686</v>
      </c>
      <c r="D42" s="241" t="s">
        <v>1679</v>
      </c>
      <c r="E42" s="155" t="s">
        <v>1121</v>
      </c>
      <c r="F42" s="436">
        <v>0</v>
      </c>
    </row>
    <row r="43" spans="1:6" s="92" customFormat="1" ht="20.100000000000001" customHeight="1" x14ac:dyDescent="0.25">
      <c r="A43" s="435"/>
      <c r="B43" s="241" t="s">
        <v>1644</v>
      </c>
      <c r="C43" s="241" t="s">
        <v>1686</v>
      </c>
      <c r="D43" s="241" t="s">
        <v>1647</v>
      </c>
      <c r="E43" s="155" t="s">
        <v>179</v>
      </c>
      <c r="F43" s="436">
        <v>3172575</v>
      </c>
    </row>
    <row r="44" spans="1:6" s="192" customFormat="1" ht="20.100000000000001" customHeight="1" x14ac:dyDescent="0.25">
      <c r="A44" s="431" t="s">
        <v>1645</v>
      </c>
      <c r="B44" s="920" t="s">
        <v>1124</v>
      </c>
      <c r="C44" s="921"/>
      <c r="D44" s="921"/>
      <c r="E44" s="922"/>
      <c r="F44" s="432">
        <f>SUM(F45+F52+F60+F66+F71+F78+F88)</f>
        <v>9904523</v>
      </c>
    </row>
    <row r="45" spans="1:6" s="192" customFormat="1" ht="20.100000000000001" customHeight="1" x14ac:dyDescent="0.25">
      <c r="A45" s="433" t="s">
        <v>1649</v>
      </c>
      <c r="B45" s="243" t="s">
        <v>1644</v>
      </c>
      <c r="C45" s="923" t="s">
        <v>1655</v>
      </c>
      <c r="D45" s="924"/>
      <c r="E45" s="925"/>
      <c r="F45" s="434">
        <f>SUM(F46:F51)</f>
        <v>0</v>
      </c>
    </row>
    <row r="46" spans="1:6" s="92" customFormat="1" ht="20.100000000000001" customHeight="1" x14ac:dyDescent="0.25">
      <c r="A46" s="435"/>
      <c r="B46" s="241" t="s">
        <v>1649</v>
      </c>
      <c r="C46" s="241" t="s">
        <v>1644</v>
      </c>
      <c r="D46" s="241" t="s">
        <v>1676</v>
      </c>
      <c r="E46" s="155" t="s">
        <v>1324</v>
      </c>
      <c r="F46" s="436">
        <v>0</v>
      </c>
    </row>
    <row r="47" spans="1:6" s="92" customFormat="1" ht="20.100000000000001" customHeight="1" x14ac:dyDescent="0.25">
      <c r="A47" s="435"/>
      <c r="B47" s="241" t="s">
        <v>1649</v>
      </c>
      <c r="C47" s="241" t="s">
        <v>1644</v>
      </c>
      <c r="D47" s="241" t="s">
        <v>1645</v>
      </c>
      <c r="E47" s="155" t="s">
        <v>1656</v>
      </c>
      <c r="F47" s="436">
        <v>0</v>
      </c>
    </row>
    <row r="48" spans="1:6" s="92" customFormat="1" ht="20.100000000000001" customHeight="1" x14ac:dyDescent="0.25">
      <c r="A48" s="435"/>
      <c r="B48" s="241" t="s">
        <v>1649</v>
      </c>
      <c r="C48" s="241" t="s">
        <v>1644</v>
      </c>
      <c r="D48" s="241" t="s">
        <v>1646</v>
      </c>
      <c r="E48" s="155" t="s">
        <v>1657</v>
      </c>
      <c r="F48" s="436">
        <v>0</v>
      </c>
    </row>
    <row r="49" spans="1:6" s="92" customFormat="1" ht="20.100000000000001" customHeight="1" x14ac:dyDescent="0.25">
      <c r="A49" s="435"/>
      <c r="B49" s="241" t="s">
        <v>1649</v>
      </c>
      <c r="C49" s="241" t="s">
        <v>1644</v>
      </c>
      <c r="D49" s="241" t="s">
        <v>1679</v>
      </c>
      <c r="E49" s="155" t="s">
        <v>1658</v>
      </c>
      <c r="F49" s="436">
        <v>0</v>
      </c>
    </row>
    <row r="50" spans="1:6" s="92" customFormat="1" ht="20.100000000000001" customHeight="1" x14ac:dyDescent="0.25">
      <c r="A50" s="435"/>
      <c r="B50" s="241" t="s">
        <v>1649</v>
      </c>
      <c r="C50" s="241" t="s">
        <v>1644</v>
      </c>
      <c r="D50" s="241" t="s">
        <v>1647</v>
      </c>
      <c r="E50" s="155" t="s">
        <v>1325</v>
      </c>
      <c r="F50" s="436">
        <v>0</v>
      </c>
    </row>
    <row r="51" spans="1:6" s="92" customFormat="1" ht="20.100000000000001" customHeight="1" x14ac:dyDescent="0.25">
      <c r="A51" s="435"/>
      <c r="B51" s="241" t="s">
        <v>1649</v>
      </c>
      <c r="C51" s="241" t="s">
        <v>1644</v>
      </c>
      <c r="D51" s="241" t="s">
        <v>1680</v>
      </c>
      <c r="E51" s="155" t="s">
        <v>1326</v>
      </c>
      <c r="F51" s="436">
        <v>0</v>
      </c>
    </row>
    <row r="52" spans="1:6" s="193" customFormat="1" ht="20.100000000000001" customHeight="1" x14ac:dyDescent="0.25">
      <c r="A52" s="433" t="s">
        <v>1649</v>
      </c>
      <c r="B52" s="243" t="s">
        <v>1649</v>
      </c>
      <c r="C52" s="923" t="s">
        <v>1659</v>
      </c>
      <c r="D52" s="924"/>
      <c r="E52" s="925"/>
      <c r="F52" s="434">
        <f>SUM(F53:F59)</f>
        <v>7058134</v>
      </c>
    </row>
    <row r="53" spans="1:6" s="92" customFormat="1" ht="20.100000000000001" customHeight="1" x14ac:dyDescent="0.25">
      <c r="A53" s="435"/>
      <c r="B53" s="241" t="s">
        <v>1649</v>
      </c>
      <c r="C53" s="241" t="s">
        <v>1649</v>
      </c>
      <c r="D53" s="241" t="s">
        <v>1676</v>
      </c>
      <c r="E53" s="155" t="s">
        <v>1660</v>
      </c>
      <c r="F53" s="436">
        <v>7058134</v>
      </c>
    </row>
    <row r="54" spans="1:6" s="92" customFormat="1" ht="20.100000000000001" customHeight="1" x14ac:dyDescent="0.25">
      <c r="A54" s="435"/>
      <c r="B54" s="241" t="s">
        <v>1649</v>
      </c>
      <c r="C54" s="241" t="s">
        <v>1649</v>
      </c>
      <c r="D54" s="241" t="s">
        <v>1645</v>
      </c>
      <c r="E54" s="155" t="s">
        <v>1327</v>
      </c>
      <c r="F54" s="436">
        <v>0</v>
      </c>
    </row>
    <row r="55" spans="1:6" s="92" customFormat="1" ht="20.100000000000001" customHeight="1" x14ac:dyDescent="0.25">
      <c r="A55" s="435"/>
      <c r="B55" s="241" t="s">
        <v>1649</v>
      </c>
      <c r="C55" s="241" t="s">
        <v>1649</v>
      </c>
      <c r="D55" s="241" t="s">
        <v>1646</v>
      </c>
      <c r="E55" s="155" t="s">
        <v>1328</v>
      </c>
      <c r="F55" s="436">
        <v>0</v>
      </c>
    </row>
    <row r="56" spans="1:6" s="92" customFormat="1" ht="20.100000000000001" customHeight="1" x14ac:dyDescent="0.25">
      <c r="A56" s="435"/>
      <c r="B56" s="241" t="s">
        <v>1649</v>
      </c>
      <c r="C56" s="241" t="s">
        <v>1649</v>
      </c>
      <c r="D56" s="241" t="s">
        <v>1679</v>
      </c>
      <c r="E56" s="155" t="s">
        <v>1661</v>
      </c>
      <c r="F56" s="436">
        <v>0</v>
      </c>
    </row>
    <row r="57" spans="1:6" s="92" customFormat="1" ht="20.100000000000001" customHeight="1" x14ac:dyDescent="0.25">
      <c r="A57" s="435"/>
      <c r="B57" s="241" t="s">
        <v>1649</v>
      </c>
      <c r="C57" s="241" t="s">
        <v>1649</v>
      </c>
      <c r="D57" s="241" t="s">
        <v>1647</v>
      </c>
      <c r="E57" s="155" t="s">
        <v>1662</v>
      </c>
      <c r="F57" s="436">
        <v>0</v>
      </c>
    </row>
    <row r="58" spans="1:6" s="92" customFormat="1" ht="20.100000000000001" customHeight="1" x14ac:dyDescent="0.25">
      <c r="A58" s="435"/>
      <c r="B58" s="241" t="s">
        <v>1649</v>
      </c>
      <c r="C58" s="241" t="s">
        <v>1649</v>
      </c>
      <c r="D58" s="241" t="s">
        <v>1680</v>
      </c>
      <c r="E58" s="155" t="s">
        <v>1126</v>
      </c>
      <c r="F58" s="436">
        <v>0</v>
      </c>
    </row>
    <row r="59" spans="1:6" s="92" customFormat="1" ht="20.100000000000001" customHeight="1" x14ac:dyDescent="0.25">
      <c r="A59" s="435"/>
      <c r="B59" s="241" t="s">
        <v>1649</v>
      </c>
      <c r="C59" s="241" t="s">
        <v>1649</v>
      </c>
      <c r="D59" s="241" t="s">
        <v>1648</v>
      </c>
      <c r="E59" s="155" t="s">
        <v>1128</v>
      </c>
      <c r="F59" s="436">
        <v>0</v>
      </c>
    </row>
    <row r="60" spans="1:6" s="193" customFormat="1" ht="20.100000000000001" customHeight="1" x14ac:dyDescent="0.25">
      <c r="A60" s="433" t="s">
        <v>1649</v>
      </c>
      <c r="B60" s="243" t="s">
        <v>1677</v>
      </c>
      <c r="C60" s="923" t="s">
        <v>1130</v>
      </c>
      <c r="D60" s="924"/>
      <c r="E60" s="925"/>
      <c r="F60" s="434">
        <f>SUM(F61:F65)</f>
        <v>0</v>
      </c>
    </row>
    <row r="61" spans="1:6" s="92" customFormat="1" ht="20.100000000000001" customHeight="1" x14ac:dyDescent="0.25">
      <c r="A61" s="435"/>
      <c r="B61" s="241" t="s">
        <v>1649</v>
      </c>
      <c r="C61" s="241" t="s">
        <v>1677</v>
      </c>
      <c r="D61" s="241" t="s">
        <v>1676</v>
      </c>
      <c r="E61" s="155" t="s">
        <v>1132</v>
      </c>
      <c r="F61" s="436">
        <v>0</v>
      </c>
    </row>
    <row r="62" spans="1:6" s="92" customFormat="1" ht="20.100000000000001" customHeight="1" x14ac:dyDescent="0.25">
      <c r="A62" s="435"/>
      <c r="B62" s="241" t="s">
        <v>1649</v>
      </c>
      <c r="C62" s="241" t="s">
        <v>1677</v>
      </c>
      <c r="D62" s="241" t="s">
        <v>1645</v>
      </c>
      <c r="E62" s="155" t="s">
        <v>1134</v>
      </c>
      <c r="F62" s="436">
        <v>0</v>
      </c>
    </row>
    <row r="63" spans="1:6" s="92" customFormat="1" ht="20.100000000000001" customHeight="1" x14ac:dyDescent="0.25">
      <c r="A63" s="435"/>
      <c r="B63" s="241" t="s">
        <v>1649</v>
      </c>
      <c r="C63" s="241" t="s">
        <v>1677</v>
      </c>
      <c r="D63" s="241" t="s">
        <v>1646</v>
      </c>
      <c r="E63" s="155" t="s">
        <v>1136</v>
      </c>
      <c r="F63" s="436">
        <v>0</v>
      </c>
    </row>
    <row r="64" spans="1:6" s="92" customFormat="1" ht="20.100000000000001" customHeight="1" x14ac:dyDescent="0.25">
      <c r="A64" s="435"/>
      <c r="B64" s="241" t="s">
        <v>1649</v>
      </c>
      <c r="C64" s="241" t="s">
        <v>1677</v>
      </c>
      <c r="D64" s="241" t="s">
        <v>1679</v>
      </c>
      <c r="E64" s="155" t="s">
        <v>1138</v>
      </c>
      <c r="F64" s="436">
        <v>0</v>
      </c>
    </row>
    <row r="65" spans="1:6" s="92" customFormat="1" ht="20.100000000000001" customHeight="1" x14ac:dyDescent="0.25">
      <c r="A65" s="435"/>
      <c r="B65" s="241" t="s">
        <v>1649</v>
      </c>
      <c r="C65" s="241" t="s">
        <v>1677</v>
      </c>
      <c r="D65" s="241" t="s">
        <v>1647</v>
      </c>
      <c r="E65" s="155" t="s">
        <v>1140</v>
      </c>
      <c r="F65" s="436">
        <v>0</v>
      </c>
    </row>
    <row r="66" spans="1:6" s="193" customFormat="1" ht="20.100000000000001" customHeight="1" x14ac:dyDescent="0.25">
      <c r="A66" s="433" t="s">
        <v>1649</v>
      </c>
      <c r="B66" s="243" t="s">
        <v>1678</v>
      </c>
      <c r="C66" s="923" t="s">
        <v>1142</v>
      </c>
      <c r="D66" s="924"/>
      <c r="E66" s="925"/>
      <c r="F66" s="434">
        <f>SUM(F67:F70)</f>
        <v>0</v>
      </c>
    </row>
    <row r="67" spans="1:6" s="92" customFormat="1" ht="20.100000000000001" customHeight="1" x14ac:dyDescent="0.25">
      <c r="A67" s="435"/>
      <c r="B67" s="241" t="s">
        <v>1649</v>
      </c>
      <c r="C67" s="241" t="s">
        <v>1678</v>
      </c>
      <c r="D67" s="241" t="s">
        <v>1676</v>
      </c>
      <c r="E67" s="155" t="s">
        <v>1144</v>
      </c>
      <c r="F67" s="436">
        <v>0</v>
      </c>
    </row>
    <row r="68" spans="1:6" s="92" customFormat="1" ht="20.100000000000001" customHeight="1" x14ac:dyDescent="0.25">
      <c r="A68" s="435"/>
      <c r="B68" s="241" t="s">
        <v>1649</v>
      </c>
      <c r="C68" s="241" t="s">
        <v>1678</v>
      </c>
      <c r="D68" s="241" t="s">
        <v>1645</v>
      </c>
      <c r="E68" s="155" t="s">
        <v>1146</v>
      </c>
      <c r="F68" s="436">
        <v>0</v>
      </c>
    </row>
    <row r="69" spans="1:6" s="92" customFormat="1" ht="20.100000000000001" customHeight="1" x14ac:dyDescent="0.25">
      <c r="A69" s="435"/>
      <c r="B69" s="241" t="s">
        <v>1649</v>
      </c>
      <c r="C69" s="241" t="s">
        <v>1678</v>
      </c>
      <c r="D69" s="241" t="s">
        <v>1646</v>
      </c>
      <c r="E69" s="155" t="s">
        <v>1148</v>
      </c>
      <c r="F69" s="436">
        <v>0</v>
      </c>
    </row>
    <row r="70" spans="1:6" s="92" customFormat="1" ht="20.100000000000001" customHeight="1" x14ac:dyDescent="0.25">
      <c r="A70" s="435"/>
      <c r="B70" s="241" t="s">
        <v>1649</v>
      </c>
      <c r="C70" s="241" t="s">
        <v>1678</v>
      </c>
      <c r="D70" s="241" t="s">
        <v>1679</v>
      </c>
      <c r="E70" s="155" t="s">
        <v>1150</v>
      </c>
      <c r="F70" s="436">
        <v>0</v>
      </c>
    </row>
    <row r="71" spans="1:6" s="193" customFormat="1" ht="20.100000000000001" customHeight="1" x14ac:dyDescent="0.25">
      <c r="A71" s="433" t="s">
        <v>1649</v>
      </c>
      <c r="B71" s="243" t="s">
        <v>1683</v>
      </c>
      <c r="C71" s="923" t="s">
        <v>1152</v>
      </c>
      <c r="D71" s="924"/>
      <c r="E71" s="925"/>
      <c r="F71" s="434">
        <f>SUM(F72:F77)</f>
        <v>0</v>
      </c>
    </row>
    <row r="72" spans="1:6" s="92" customFormat="1" ht="20.100000000000001" customHeight="1" x14ac:dyDescent="0.25">
      <c r="A72" s="435"/>
      <c r="B72" s="241" t="s">
        <v>1649</v>
      </c>
      <c r="C72" s="241" t="s">
        <v>1683</v>
      </c>
      <c r="D72" s="241" t="s">
        <v>1676</v>
      </c>
      <c r="E72" s="155" t="s">
        <v>1154</v>
      </c>
      <c r="F72" s="436">
        <v>0</v>
      </c>
    </row>
    <row r="73" spans="1:6" s="92" customFormat="1" ht="20.100000000000001" customHeight="1" x14ac:dyDescent="0.25">
      <c r="A73" s="435"/>
      <c r="B73" s="241" t="s">
        <v>1649</v>
      </c>
      <c r="C73" s="241" t="s">
        <v>1683</v>
      </c>
      <c r="D73" s="241" t="s">
        <v>1645</v>
      </c>
      <c r="E73" s="155" t="s">
        <v>1156</v>
      </c>
      <c r="F73" s="436">
        <v>0</v>
      </c>
    </row>
    <row r="74" spans="1:6" s="92" customFormat="1" ht="20.100000000000001" customHeight="1" x14ac:dyDescent="0.25">
      <c r="A74" s="435"/>
      <c r="B74" s="241" t="s">
        <v>1649</v>
      </c>
      <c r="C74" s="241" t="s">
        <v>1683</v>
      </c>
      <c r="D74" s="241" t="s">
        <v>1646</v>
      </c>
      <c r="E74" s="155" t="s">
        <v>1158</v>
      </c>
      <c r="F74" s="436">
        <v>0</v>
      </c>
    </row>
    <row r="75" spans="1:6" s="92" customFormat="1" ht="20.100000000000001" customHeight="1" x14ac:dyDescent="0.25">
      <c r="A75" s="435"/>
      <c r="B75" s="241" t="s">
        <v>1649</v>
      </c>
      <c r="C75" s="241" t="s">
        <v>1683</v>
      </c>
      <c r="D75" s="241" t="s">
        <v>1679</v>
      </c>
      <c r="E75" s="155" t="s">
        <v>1160</v>
      </c>
      <c r="F75" s="436">
        <v>0</v>
      </c>
    </row>
    <row r="76" spans="1:6" s="92" customFormat="1" ht="20.100000000000001" customHeight="1" x14ac:dyDescent="0.25">
      <c r="A76" s="435"/>
      <c r="B76" s="241" t="s">
        <v>1649</v>
      </c>
      <c r="C76" s="241" t="s">
        <v>1683</v>
      </c>
      <c r="D76" s="241" t="s">
        <v>1647</v>
      </c>
      <c r="E76" s="155" t="s">
        <v>1162</v>
      </c>
      <c r="F76" s="436">
        <v>0</v>
      </c>
    </row>
    <row r="77" spans="1:6" s="92" customFormat="1" ht="20.100000000000001" customHeight="1" x14ac:dyDescent="0.25">
      <c r="A77" s="435"/>
      <c r="B77" s="241" t="s">
        <v>1649</v>
      </c>
      <c r="C77" s="241" t="s">
        <v>1683</v>
      </c>
      <c r="D77" s="241" t="s">
        <v>1680</v>
      </c>
      <c r="E77" s="155" t="s">
        <v>1164</v>
      </c>
      <c r="F77" s="436">
        <v>0</v>
      </c>
    </row>
    <row r="78" spans="1:6" s="193" customFormat="1" ht="20.100000000000001" customHeight="1" x14ac:dyDescent="0.25">
      <c r="A78" s="433" t="s">
        <v>1649</v>
      </c>
      <c r="B78" s="243" t="s">
        <v>1684</v>
      </c>
      <c r="C78" s="923" t="s">
        <v>1166</v>
      </c>
      <c r="D78" s="924"/>
      <c r="E78" s="925"/>
      <c r="F78" s="434">
        <f>SUM(F79:F87)</f>
        <v>0</v>
      </c>
    </row>
    <row r="79" spans="1:6" s="92" customFormat="1" ht="20.100000000000001" customHeight="1" x14ac:dyDescent="0.25">
      <c r="A79" s="435"/>
      <c r="B79" s="241" t="s">
        <v>1649</v>
      </c>
      <c r="C79" s="241" t="s">
        <v>1684</v>
      </c>
      <c r="D79" s="241" t="s">
        <v>1676</v>
      </c>
      <c r="E79" s="155" t="s">
        <v>1168</v>
      </c>
      <c r="F79" s="436">
        <v>0</v>
      </c>
    </row>
    <row r="80" spans="1:6" s="92" customFormat="1" ht="20.100000000000001" customHeight="1" x14ac:dyDescent="0.25">
      <c r="A80" s="435"/>
      <c r="B80" s="241" t="s">
        <v>1649</v>
      </c>
      <c r="C80" s="241" t="s">
        <v>1684</v>
      </c>
      <c r="D80" s="241" t="s">
        <v>1645</v>
      </c>
      <c r="E80" s="155" t="s">
        <v>1170</v>
      </c>
      <c r="F80" s="436">
        <v>0</v>
      </c>
    </row>
    <row r="81" spans="1:6" s="92" customFormat="1" ht="20.100000000000001" customHeight="1" x14ac:dyDescent="0.25">
      <c r="A81" s="435"/>
      <c r="B81" s="241" t="s">
        <v>1649</v>
      </c>
      <c r="C81" s="241" t="s">
        <v>1684</v>
      </c>
      <c r="D81" s="241" t="s">
        <v>1646</v>
      </c>
      <c r="E81" s="155" t="s">
        <v>1172</v>
      </c>
      <c r="F81" s="436">
        <v>0</v>
      </c>
    </row>
    <row r="82" spans="1:6" s="92" customFormat="1" ht="20.100000000000001" customHeight="1" x14ac:dyDescent="0.25">
      <c r="A82" s="435"/>
      <c r="B82" s="241" t="s">
        <v>1649</v>
      </c>
      <c r="C82" s="241" t="s">
        <v>1684</v>
      </c>
      <c r="D82" s="241" t="s">
        <v>1679</v>
      </c>
      <c r="E82" s="155" t="s">
        <v>1174</v>
      </c>
      <c r="F82" s="436">
        <v>0</v>
      </c>
    </row>
    <row r="83" spans="1:6" s="92" customFormat="1" ht="20.100000000000001" customHeight="1" x14ac:dyDescent="0.25">
      <c r="A83" s="435"/>
      <c r="B83" s="241" t="s">
        <v>1649</v>
      </c>
      <c r="C83" s="241" t="s">
        <v>1684</v>
      </c>
      <c r="D83" s="241" t="s">
        <v>1647</v>
      </c>
      <c r="E83" s="155" t="s">
        <v>1176</v>
      </c>
      <c r="F83" s="436">
        <v>0</v>
      </c>
    </row>
    <row r="84" spans="1:6" s="92" customFormat="1" ht="20.100000000000001" customHeight="1" x14ac:dyDescent="0.25">
      <c r="A84" s="435"/>
      <c r="B84" s="241" t="s">
        <v>1649</v>
      </c>
      <c r="C84" s="241" t="s">
        <v>1684</v>
      </c>
      <c r="D84" s="241" t="s">
        <v>1680</v>
      </c>
      <c r="E84" s="155" t="s">
        <v>1178</v>
      </c>
      <c r="F84" s="436">
        <v>0</v>
      </c>
    </row>
    <row r="85" spans="1:6" s="92" customFormat="1" ht="20.100000000000001" customHeight="1" x14ac:dyDescent="0.25">
      <c r="A85" s="435"/>
      <c r="B85" s="241" t="s">
        <v>1649</v>
      </c>
      <c r="C85" s="241" t="s">
        <v>1684</v>
      </c>
      <c r="D85" s="241" t="s">
        <v>1648</v>
      </c>
      <c r="E85" s="155" t="s">
        <v>1180</v>
      </c>
      <c r="F85" s="436">
        <v>0</v>
      </c>
    </row>
    <row r="86" spans="1:6" s="92" customFormat="1" ht="20.100000000000001" customHeight="1" x14ac:dyDescent="0.25">
      <c r="A86" s="435"/>
      <c r="B86" s="241" t="s">
        <v>1649</v>
      </c>
      <c r="C86" s="241" t="s">
        <v>1684</v>
      </c>
      <c r="D86" s="241" t="s">
        <v>1681</v>
      </c>
      <c r="E86" s="155" t="s">
        <v>1329</v>
      </c>
      <c r="F86" s="436">
        <v>0</v>
      </c>
    </row>
    <row r="87" spans="1:6" s="92" customFormat="1" ht="20.100000000000001" customHeight="1" x14ac:dyDescent="0.25">
      <c r="A87" s="435"/>
      <c r="B87" s="241" t="s">
        <v>1649</v>
      </c>
      <c r="C87" s="241" t="s">
        <v>1684</v>
      </c>
      <c r="D87" s="241" t="s">
        <v>1682</v>
      </c>
      <c r="E87" s="155" t="s">
        <v>1663</v>
      </c>
      <c r="F87" s="436">
        <v>0</v>
      </c>
    </row>
    <row r="88" spans="1:6" s="193" customFormat="1" ht="20.100000000000001" customHeight="1" x14ac:dyDescent="0.25">
      <c r="A88" s="433" t="s">
        <v>1649</v>
      </c>
      <c r="B88" s="243" t="s">
        <v>1685</v>
      </c>
      <c r="C88" s="923" t="s">
        <v>1186</v>
      </c>
      <c r="D88" s="924"/>
      <c r="E88" s="925"/>
      <c r="F88" s="434">
        <f>SUM(F89)</f>
        <v>2846389</v>
      </c>
    </row>
    <row r="89" spans="1:6" s="92" customFormat="1" ht="20.100000000000001" customHeight="1" x14ac:dyDescent="0.25">
      <c r="A89" s="435"/>
      <c r="B89" s="241" t="s">
        <v>1649</v>
      </c>
      <c r="C89" s="241" t="s">
        <v>1685</v>
      </c>
      <c r="D89" s="241" t="s">
        <v>1676</v>
      </c>
      <c r="E89" s="155" t="s">
        <v>1188</v>
      </c>
      <c r="F89" s="436">
        <v>2846389</v>
      </c>
    </row>
    <row r="90" spans="1:6" s="193" customFormat="1" ht="20.100000000000001" customHeight="1" x14ac:dyDescent="0.25">
      <c r="A90" s="431" t="s">
        <v>1646</v>
      </c>
      <c r="B90" s="920" t="s">
        <v>1190</v>
      </c>
      <c r="C90" s="921"/>
      <c r="D90" s="921"/>
      <c r="E90" s="922"/>
      <c r="F90" s="432">
        <f>SUM(F91+F94+F101+F108+F112+F119+F121+F124+F129)</f>
        <v>407914</v>
      </c>
    </row>
    <row r="91" spans="1:6" s="193" customFormat="1" ht="20.100000000000001" customHeight="1" x14ac:dyDescent="0.25">
      <c r="A91" s="433" t="s">
        <v>1677</v>
      </c>
      <c r="B91" s="243" t="s">
        <v>1644</v>
      </c>
      <c r="C91" s="923" t="s">
        <v>1192</v>
      </c>
      <c r="D91" s="924"/>
      <c r="E91" s="925"/>
      <c r="F91" s="434">
        <f>SUM(F92:F93)</f>
        <v>203957</v>
      </c>
    </row>
    <row r="92" spans="1:6" s="92" customFormat="1" ht="20.100000000000001" customHeight="1" x14ac:dyDescent="0.25">
      <c r="A92" s="435"/>
      <c r="B92" s="241" t="s">
        <v>1677</v>
      </c>
      <c r="C92" s="241" t="s">
        <v>1644</v>
      </c>
      <c r="D92" s="241" t="s">
        <v>1676</v>
      </c>
      <c r="E92" s="155" t="s">
        <v>1194</v>
      </c>
      <c r="F92" s="436">
        <v>203957</v>
      </c>
    </row>
    <row r="93" spans="1:6" s="92" customFormat="1" ht="20.100000000000001" customHeight="1" x14ac:dyDescent="0.25">
      <c r="A93" s="435"/>
      <c r="B93" s="241" t="s">
        <v>1677</v>
      </c>
      <c r="C93" s="241" t="s">
        <v>1644</v>
      </c>
      <c r="D93" s="241" t="s">
        <v>1645</v>
      </c>
      <c r="E93" s="155" t="s">
        <v>1196</v>
      </c>
      <c r="F93" s="436">
        <v>0</v>
      </c>
    </row>
    <row r="94" spans="1:6" s="193" customFormat="1" ht="20.100000000000001" customHeight="1" x14ac:dyDescent="0.25">
      <c r="A94" s="433" t="s">
        <v>1677</v>
      </c>
      <c r="B94" s="243" t="s">
        <v>1649</v>
      </c>
      <c r="C94" s="923" t="s">
        <v>1198</v>
      </c>
      <c r="D94" s="924"/>
      <c r="E94" s="925"/>
      <c r="F94" s="434">
        <f>SUM(F95:F100)</f>
        <v>0</v>
      </c>
    </row>
    <row r="95" spans="1:6" s="92" customFormat="1" ht="20.100000000000001" customHeight="1" x14ac:dyDescent="0.25">
      <c r="A95" s="435"/>
      <c r="B95" s="241" t="s">
        <v>1677</v>
      </c>
      <c r="C95" s="241" t="s">
        <v>1649</v>
      </c>
      <c r="D95" s="241" t="s">
        <v>1676</v>
      </c>
      <c r="E95" s="155" t="s">
        <v>1200</v>
      </c>
      <c r="F95" s="436">
        <v>0</v>
      </c>
    </row>
    <row r="96" spans="1:6" s="92" customFormat="1" ht="20.100000000000001" customHeight="1" x14ac:dyDescent="0.25">
      <c r="A96" s="435"/>
      <c r="B96" s="241" t="s">
        <v>1677</v>
      </c>
      <c r="C96" s="241" t="s">
        <v>1649</v>
      </c>
      <c r="D96" s="241" t="s">
        <v>1645</v>
      </c>
      <c r="E96" s="155" t="s">
        <v>1202</v>
      </c>
      <c r="F96" s="436">
        <v>0</v>
      </c>
    </row>
    <row r="97" spans="1:6" s="92" customFormat="1" ht="20.100000000000001" customHeight="1" x14ac:dyDescent="0.25">
      <c r="A97" s="435"/>
      <c r="B97" s="241" t="s">
        <v>1677</v>
      </c>
      <c r="C97" s="241" t="s">
        <v>1649</v>
      </c>
      <c r="D97" s="241" t="s">
        <v>1646</v>
      </c>
      <c r="E97" s="155" t="s">
        <v>1204</v>
      </c>
      <c r="F97" s="436">
        <v>0</v>
      </c>
    </row>
    <row r="98" spans="1:6" s="92" customFormat="1" ht="20.100000000000001" customHeight="1" x14ac:dyDescent="0.25">
      <c r="A98" s="435"/>
      <c r="B98" s="241" t="s">
        <v>1677</v>
      </c>
      <c r="C98" s="241" t="s">
        <v>1649</v>
      </c>
      <c r="D98" s="241" t="s">
        <v>1679</v>
      </c>
      <c r="E98" s="155" t="s">
        <v>1206</v>
      </c>
      <c r="F98" s="436">
        <v>0</v>
      </c>
    </row>
    <row r="99" spans="1:6" s="92" customFormat="1" ht="20.100000000000001" customHeight="1" x14ac:dyDescent="0.25">
      <c r="A99" s="435"/>
      <c r="B99" s="241" t="s">
        <v>1677</v>
      </c>
      <c r="C99" s="241" t="s">
        <v>1649</v>
      </c>
      <c r="D99" s="241" t="s">
        <v>1647</v>
      </c>
      <c r="E99" s="155" t="s">
        <v>1208</v>
      </c>
      <c r="F99" s="436">
        <v>0</v>
      </c>
    </row>
    <row r="100" spans="1:6" s="92" customFormat="1" ht="20.100000000000001" customHeight="1" x14ac:dyDescent="0.25">
      <c r="A100" s="435"/>
      <c r="B100" s="241" t="s">
        <v>1677</v>
      </c>
      <c r="C100" s="241" t="s">
        <v>1649</v>
      </c>
      <c r="D100" s="241" t="s">
        <v>1680</v>
      </c>
      <c r="E100" s="155" t="s">
        <v>1664</v>
      </c>
      <c r="F100" s="436">
        <v>0</v>
      </c>
    </row>
    <row r="101" spans="1:6" s="193" customFormat="1" ht="20.100000000000001" customHeight="1" x14ac:dyDescent="0.25">
      <c r="A101" s="433" t="s">
        <v>1677</v>
      </c>
      <c r="B101" s="243" t="s">
        <v>1677</v>
      </c>
      <c r="C101" s="923" t="s">
        <v>1212</v>
      </c>
      <c r="D101" s="924"/>
      <c r="E101" s="925"/>
      <c r="F101" s="434">
        <f>SUM(F102:F107)</f>
        <v>0</v>
      </c>
    </row>
    <row r="102" spans="1:6" s="92" customFormat="1" ht="20.100000000000001" customHeight="1" x14ac:dyDescent="0.25">
      <c r="A102" s="435"/>
      <c r="B102" s="241" t="s">
        <v>1677</v>
      </c>
      <c r="C102" s="241" t="s">
        <v>1677</v>
      </c>
      <c r="D102" s="241" t="s">
        <v>1676</v>
      </c>
      <c r="E102" s="155" t="s">
        <v>1214</v>
      </c>
      <c r="F102" s="436">
        <v>0</v>
      </c>
    </row>
    <row r="103" spans="1:6" s="92" customFormat="1" ht="20.100000000000001" customHeight="1" x14ac:dyDescent="0.25">
      <c r="A103" s="435"/>
      <c r="B103" s="241" t="s">
        <v>1677</v>
      </c>
      <c r="C103" s="241" t="s">
        <v>1677</v>
      </c>
      <c r="D103" s="241" t="s">
        <v>1645</v>
      </c>
      <c r="E103" s="155" t="s">
        <v>1665</v>
      </c>
      <c r="F103" s="436">
        <v>0</v>
      </c>
    </row>
    <row r="104" spans="1:6" s="92" customFormat="1" ht="20.100000000000001" customHeight="1" x14ac:dyDescent="0.25">
      <c r="A104" s="435"/>
      <c r="B104" s="241" t="s">
        <v>1677</v>
      </c>
      <c r="C104" s="241" t="s">
        <v>1677</v>
      </c>
      <c r="D104" s="241" t="s">
        <v>1646</v>
      </c>
      <c r="E104" s="155" t="s">
        <v>1218</v>
      </c>
      <c r="F104" s="436">
        <v>0</v>
      </c>
    </row>
    <row r="105" spans="1:6" s="92" customFormat="1" ht="20.100000000000001" customHeight="1" x14ac:dyDescent="0.25">
      <c r="A105" s="435"/>
      <c r="B105" s="241" t="s">
        <v>1677</v>
      </c>
      <c r="C105" s="241" t="s">
        <v>1677</v>
      </c>
      <c r="D105" s="241" t="s">
        <v>1679</v>
      </c>
      <c r="E105" s="155" t="s">
        <v>1220</v>
      </c>
      <c r="F105" s="436">
        <v>0</v>
      </c>
    </row>
    <row r="106" spans="1:6" s="92" customFormat="1" ht="20.100000000000001" customHeight="1" x14ac:dyDescent="0.25">
      <c r="A106" s="435"/>
      <c r="B106" s="241" t="s">
        <v>1677</v>
      </c>
      <c r="C106" s="241" t="s">
        <v>1677</v>
      </c>
      <c r="D106" s="241" t="s">
        <v>1647</v>
      </c>
      <c r="E106" s="155" t="s">
        <v>1222</v>
      </c>
      <c r="F106" s="436">
        <v>0</v>
      </c>
    </row>
    <row r="107" spans="1:6" s="92" customFormat="1" ht="20.100000000000001" customHeight="1" x14ac:dyDescent="0.25">
      <c r="A107" s="435"/>
      <c r="B107" s="241" t="s">
        <v>1677</v>
      </c>
      <c r="C107" s="241" t="s">
        <v>1677</v>
      </c>
      <c r="D107" s="241" t="s">
        <v>1680</v>
      </c>
      <c r="E107" s="155" t="s">
        <v>1224</v>
      </c>
      <c r="F107" s="436">
        <v>0</v>
      </c>
    </row>
    <row r="108" spans="1:6" s="193" customFormat="1" ht="20.100000000000001" customHeight="1" x14ac:dyDescent="0.25">
      <c r="A108" s="433" t="s">
        <v>1677</v>
      </c>
      <c r="B108" s="243" t="s">
        <v>1678</v>
      </c>
      <c r="C108" s="923" t="s">
        <v>1226</v>
      </c>
      <c r="D108" s="924"/>
      <c r="E108" s="925"/>
      <c r="F108" s="434">
        <f>SUM(F109:F111)</f>
        <v>0</v>
      </c>
    </row>
    <row r="109" spans="1:6" s="92" customFormat="1" ht="20.100000000000001" customHeight="1" x14ac:dyDescent="0.25">
      <c r="A109" s="435"/>
      <c r="B109" s="241" t="s">
        <v>1677</v>
      </c>
      <c r="C109" s="241" t="s">
        <v>1678</v>
      </c>
      <c r="D109" s="241" t="s">
        <v>1676</v>
      </c>
      <c r="E109" s="155" t="s">
        <v>1228</v>
      </c>
      <c r="F109" s="436">
        <v>0</v>
      </c>
    </row>
    <row r="110" spans="1:6" s="92" customFormat="1" ht="20.100000000000001" customHeight="1" x14ac:dyDescent="0.25">
      <c r="A110" s="435"/>
      <c r="B110" s="241" t="s">
        <v>1677</v>
      </c>
      <c r="C110" s="241" t="s">
        <v>1678</v>
      </c>
      <c r="D110" s="241" t="s">
        <v>1645</v>
      </c>
      <c r="E110" s="155" t="s">
        <v>1230</v>
      </c>
      <c r="F110" s="436">
        <v>0</v>
      </c>
    </row>
    <row r="111" spans="1:6" s="92" customFormat="1" ht="20.100000000000001" customHeight="1" x14ac:dyDescent="0.25">
      <c r="A111" s="435"/>
      <c r="B111" s="241" t="s">
        <v>1677</v>
      </c>
      <c r="C111" s="241" t="s">
        <v>1678</v>
      </c>
      <c r="D111" s="241" t="s">
        <v>1646</v>
      </c>
      <c r="E111" s="155" t="s">
        <v>1232</v>
      </c>
      <c r="F111" s="436">
        <v>0</v>
      </c>
    </row>
    <row r="112" spans="1:6" s="193" customFormat="1" ht="20.100000000000001" customHeight="1" x14ac:dyDescent="0.25">
      <c r="A112" s="433" t="s">
        <v>1677</v>
      </c>
      <c r="B112" s="243" t="s">
        <v>1683</v>
      </c>
      <c r="C112" s="923" t="s">
        <v>1234</v>
      </c>
      <c r="D112" s="924"/>
      <c r="E112" s="925"/>
      <c r="F112" s="434">
        <f>SUM(F113:F118)</f>
        <v>0</v>
      </c>
    </row>
    <row r="113" spans="1:6" s="92" customFormat="1" ht="20.100000000000001" customHeight="1" x14ac:dyDescent="0.25">
      <c r="A113" s="435"/>
      <c r="B113" s="241" t="s">
        <v>1677</v>
      </c>
      <c r="C113" s="241" t="s">
        <v>1683</v>
      </c>
      <c r="D113" s="241" t="s">
        <v>1676</v>
      </c>
      <c r="E113" s="155" t="s">
        <v>1236</v>
      </c>
      <c r="F113" s="436">
        <v>0</v>
      </c>
    </row>
    <row r="114" spans="1:6" s="92" customFormat="1" ht="20.100000000000001" customHeight="1" x14ac:dyDescent="0.25">
      <c r="A114" s="435"/>
      <c r="B114" s="241" t="s">
        <v>1677</v>
      </c>
      <c r="C114" s="241" t="s">
        <v>1683</v>
      </c>
      <c r="D114" s="241" t="s">
        <v>1645</v>
      </c>
      <c r="E114" s="155" t="s">
        <v>1238</v>
      </c>
      <c r="F114" s="436">
        <v>0</v>
      </c>
    </row>
    <row r="115" spans="1:6" s="92" customFormat="1" ht="20.100000000000001" customHeight="1" x14ac:dyDescent="0.25">
      <c r="A115" s="435"/>
      <c r="B115" s="241" t="s">
        <v>1677</v>
      </c>
      <c r="C115" s="241" t="s">
        <v>1683</v>
      </c>
      <c r="D115" s="241" t="s">
        <v>1646</v>
      </c>
      <c r="E115" s="155" t="s">
        <v>1240</v>
      </c>
      <c r="F115" s="436">
        <v>0</v>
      </c>
    </row>
    <row r="116" spans="1:6" s="92" customFormat="1" ht="20.100000000000001" customHeight="1" x14ac:dyDescent="0.25">
      <c r="A116" s="435"/>
      <c r="B116" s="241" t="s">
        <v>1677</v>
      </c>
      <c r="C116" s="241" t="s">
        <v>1683</v>
      </c>
      <c r="D116" s="241" t="s">
        <v>1679</v>
      </c>
      <c r="E116" s="155" t="s">
        <v>1242</v>
      </c>
      <c r="F116" s="436">
        <v>0</v>
      </c>
    </row>
    <row r="117" spans="1:6" s="92" customFormat="1" ht="20.100000000000001" customHeight="1" x14ac:dyDescent="0.25">
      <c r="A117" s="435"/>
      <c r="B117" s="241" t="s">
        <v>1677</v>
      </c>
      <c r="C117" s="241" t="s">
        <v>1683</v>
      </c>
      <c r="D117" s="241" t="s">
        <v>1647</v>
      </c>
      <c r="E117" s="155" t="s">
        <v>1666</v>
      </c>
      <c r="F117" s="436">
        <v>0</v>
      </c>
    </row>
    <row r="118" spans="1:6" s="92" customFormat="1" ht="20.100000000000001" customHeight="1" x14ac:dyDescent="0.25">
      <c r="A118" s="435"/>
      <c r="B118" s="241" t="s">
        <v>1677</v>
      </c>
      <c r="C118" s="241" t="s">
        <v>1683</v>
      </c>
      <c r="D118" s="241" t="s">
        <v>1680</v>
      </c>
      <c r="E118" s="155" t="s">
        <v>1246</v>
      </c>
      <c r="F118" s="436">
        <v>0</v>
      </c>
    </row>
    <row r="119" spans="1:6" s="193" customFormat="1" ht="20.100000000000001" customHeight="1" x14ac:dyDescent="0.25">
      <c r="A119" s="433" t="s">
        <v>1677</v>
      </c>
      <c r="B119" s="243" t="s">
        <v>1684</v>
      </c>
      <c r="C119" s="923" t="s">
        <v>1667</v>
      </c>
      <c r="D119" s="924"/>
      <c r="E119" s="925"/>
      <c r="F119" s="434">
        <f>SUM(F120)</f>
        <v>0</v>
      </c>
    </row>
    <row r="120" spans="1:6" s="92" customFormat="1" ht="20.100000000000001" customHeight="1" x14ac:dyDescent="0.25">
      <c r="A120" s="435"/>
      <c r="B120" s="241" t="s">
        <v>1677</v>
      </c>
      <c r="C120" s="241" t="s">
        <v>1684</v>
      </c>
      <c r="D120" s="241" t="s">
        <v>1676</v>
      </c>
      <c r="E120" s="155" t="s">
        <v>1250</v>
      </c>
      <c r="F120" s="436">
        <v>0</v>
      </c>
    </row>
    <row r="121" spans="1:6" s="193" customFormat="1" ht="20.100000000000001" customHeight="1" x14ac:dyDescent="0.25">
      <c r="A121" s="433" t="s">
        <v>1677</v>
      </c>
      <c r="B121" s="243" t="s">
        <v>1685</v>
      </c>
      <c r="C121" s="923" t="s">
        <v>1252</v>
      </c>
      <c r="D121" s="924"/>
      <c r="E121" s="925"/>
      <c r="F121" s="434">
        <f>SUM(F122:F123)</f>
        <v>203957</v>
      </c>
    </row>
    <row r="122" spans="1:6" s="92" customFormat="1" ht="20.100000000000001" customHeight="1" x14ac:dyDescent="0.25">
      <c r="A122" s="435"/>
      <c r="B122" s="241" t="s">
        <v>1677</v>
      </c>
      <c r="C122" s="241" t="s">
        <v>1685</v>
      </c>
      <c r="D122" s="241" t="s">
        <v>1676</v>
      </c>
      <c r="E122" s="155" t="s">
        <v>1254</v>
      </c>
      <c r="F122" s="436">
        <v>203957</v>
      </c>
    </row>
    <row r="123" spans="1:6" s="92" customFormat="1" ht="20.100000000000001" customHeight="1" x14ac:dyDescent="0.25">
      <c r="A123" s="435"/>
      <c r="B123" s="241" t="s">
        <v>1677</v>
      </c>
      <c r="C123" s="241" t="s">
        <v>1685</v>
      </c>
      <c r="D123" s="241" t="s">
        <v>1645</v>
      </c>
      <c r="E123" s="155" t="s">
        <v>1256</v>
      </c>
      <c r="F123" s="436">
        <v>0</v>
      </c>
    </row>
    <row r="124" spans="1:6" s="193" customFormat="1" ht="20.100000000000001" customHeight="1" x14ac:dyDescent="0.25">
      <c r="A124" s="433" t="s">
        <v>1677</v>
      </c>
      <c r="B124" s="243" t="s">
        <v>1686</v>
      </c>
      <c r="C124" s="923" t="s">
        <v>1668</v>
      </c>
      <c r="D124" s="924"/>
      <c r="E124" s="925"/>
      <c r="F124" s="434">
        <f>SUM(F125:F128)</f>
        <v>0</v>
      </c>
    </row>
    <row r="125" spans="1:6" s="92" customFormat="1" ht="20.100000000000001" customHeight="1" x14ac:dyDescent="0.25">
      <c r="A125" s="435"/>
      <c r="B125" s="241" t="s">
        <v>1677</v>
      </c>
      <c r="C125" s="241" t="s">
        <v>1686</v>
      </c>
      <c r="D125" s="241" t="s">
        <v>1676</v>
      </c>
      <c r="E125" s="155" t="s">
        <v>1260</v>
      </c>
      <c r="F125" s="436">
        <v>0</v>
      </c>
    </row>
    <row r="126" spans="1:6" s="92" customFormat="1" ht="20.100000000000001" customHeight="1" x14ac:dyDescent="0.25">
      <c r="A126" s="435"/>
      <c r="B126" s="241" t="s">
        <v>1677</v>
      </c>
      <c r="C126" s="241" t="s">
        <v>1686</v>
      </c>
      <c r="D126" s="241" t="s">
        <v>1645</v>
      </c>
      <c r="E126" s="155" t="s">
        <v>1262</v>
      </c>
      <c r="F126" s="436">
        <v>0</v>
      </c>
    </row>
    <row r="127" spans="1:6" s="92" customFormat="1" ht="20.100000000000001" customHeight="1" x14ac:dyDescent="0.25">
      <c r="A127" s="435"/>
      <c r="B127" s="241" t="s">
        <v>1677</v>
      </c>
      <c r="C127" s="241" t="s">
        <v>1686</v>
      </c>
      <c r="D127" s="241" t="s">
        <v>1646</v>
      </c>
      <c r="E127" s="155" t="s">
        <v>1264</v>
      </c>
      <c r="F127" s="436">
        <v>0</v>
      </c>
    </row>
    <row r="128" spans="1:6" s="92" customFormat="1" ht="20.100000000000001" customHeight="1" x14ac:dyDescent="0.25">
      <c r="A128" s="435"/>
      <c r="B128" s="241" t="s">
        <v>1677</v>
      </c>
      <c r="C128" s="241" t="s">
        <v>1686</v>
      </c>
      <c r="D128" s="241" t="s">
        <v>1679</v>
      </c>
      <c r="E128" s="155" t="s">
        <v>1266</v>
      </c>
      <c r="F128" s="436">
        <v>0</v>
      </c>
    </row>
    <row r="129" spans="1:6" s="193" customFormat="1" ht="20.100000000000001" customHeight="1" x14ac:dyDescent="0.25">
      <c r="A129" s="433" t="s">
        <v>1677</v>
      </c>
      <c r="B129" s="243" t="s">
        <v>1687</v>
      </c>
      <c r="C129" s="923" t="s">
        <v>1268</v>
      </c>
      <c r="D129" s="924"/>
      <c r="E129" s="925"/>
      <c r="F129" s="434">
        <f>SUM(F130:F132)</f>
        <v>0</v>
      </c>
    </row>
    <row r="130" spans="1:6" s="92" customFormat="1" ht="20.100000000000001" customHeight="1" x14ac:dyDescent="0.25">
      <c r="A130" s="435"/>
      <c r="B130" s="241" t="s">
        <v>1677</v>
      </c>
      <c r="C130" s="241" t="s">
        <v>1687</v>
      </c>
      <c r="D130" s="241" t="s">
        <v>1676</v>
      </c>
      <c r="E130" s="155" t="s">
        <v>1270</v>
      </c>
      <c r="F130" s="436">
        <v>0</v>
      </c>
    </row>
    <row r="131" spans="1:6" s="92" customFormat="1" ht="20.100000000000001" customHeight="1" x14ac:dyDescent="0.25">
      <c r="A131" s="435"/>
      <c r="B131" s="241" t="s">
        <v>1677</v>
      </c>
      <c r="C131" s="241" t="s">
        <v>1687</v>
      </c>
      <c r="D131" s="241" t="s">
        <v>1645</v>
      </c>
      <c r="E131" s="155" t="s">
        <v>1272</v>
      </c>
      <c r="F131" s="436">
        <v>0</v>
      </c>
    </row>
    <row r="132" spans="1:6" s="92" customFormat="1" ht="20.100000000000001" customHeight="1" x14ac:dyDescent="0.25">
      <c r="A132" s="435"/>
      <c r="B132" s="241" t="s">
        <v>1677</v>
      </c>
      <c r="C132" s="241" t="s">
        <v>1687</v>
      </c>
      <c r="D132" s="241" t="s">
        <v>1646</v>
      </c>
      <c r="E132" s="155" t="s">
        <v>1274</v>
      </c>
      <c r="F132" s="436">
        <v>0</v>
      </c>
    </row>
    <row r="133" spans="1:6" s="193" customFormat="1" ht="20.100000000000001" customHeight="1" x14ac:dyDescent="0.25">
      <c r="A133" s="431" t="s">
        <v>1679</v>
      </c>
      <c r="B133" s="920" t="s">
        <v>1669</v>
      </c>
      <c r="C133" s="921"/>
      <c r="D133" s="921"/>
      <c r="E133" s="922"/>
      <c r="F133" s="432">
        <f>SUM(F134+F137+F141+F146)</f>
        <v>2910934</v>
      </c>
    </row>
    <row r="134" spans="1:6" s="193" customFormat="1" ht="20.100000000000001" customHeight="1" x14ac:dyDescent="0.25">
      <c r="A134" s="433" t="s">
        <v>1678</v>
      </c>
      <c r="B134" s="243" t="s">
        <v>1644</v>
      </c>
      <c r="C134" s="923" t="s">
        <v>1670</v>
      </c>
      <c r="D134" s="924"/>
      <c r="E134" s="925"/>
      <c r="F134" s="434">
        <f>SUM(F135:F136)</f>
        <v>2910934</v>
      </c>
    </row>
    <row r="135" spans="1:6" s="92" customFormat="1" ht="20.100000000000001" customHeight="1" x14ac:dyDescent="0.25">
      <c r="A135" s="435"/>
      <c r="B135" s="241" t="s">
        <v>1678</v>
      </c>
      <c r="C135" s="241" t="s">
        <v>1644</v>
      </c>
      <c r="D135" s="241" t="s">
        <v>1676</v>
      </c>
      <c r="E135" s="155" t="s">
        <v>1280</v>
      </c>
      <c r="F135" s="436">
        <v>2910934</v>
      </c>
    </row>
    <row r="136" spans="1:6" s="92" customFormat="1" ht="20.100000000000001" customHeight="1" x14ac:dyDescent="0.25">
      <c r="A136" s="435"/>
      <c r="B136" s="241" t="s">
        <v>1678</v>
      </c>
      <c r="C136" s="241" t="s">
        <v>1644</v>
      </c>
      <c r="D136" s="241" t="s">
        <v>1645</v>
      </c>
      <c r="E136" s="155" t="s">
        <v>1282</v>
      </c>
      <c r="F136" s="436">
        <v>0</v>
      </c>
    </row>
    <row r="137" spans="1:6" s="193" customFormat="1" ht="26.25" customHeight="1" x14ac:dyDescent="0.25">
      <c r="A137" s="433" t="s">
        <v>1678</v>
      </c>
      <c r="B137" s="243" t="s">
        <v>1649</v>
      </c>
      <c r="C137" s="923" t="s">
        <v>1284</v>
      </c>
      <c r="D137" s="924"/>
      <c r="E137" s="925"/>
      <c r="F137" s="434">
        <f>SUM(F138:F140)</f>
        <v>0</v>
      </c>
    </row>
    <row r="138" spans="1:6" s="92" customFormat="1" ht="20.100000000000001" customHeight="1" x14ac:dyDescent="0.25">
      <c r="A138" s="435"/>
      <c r="B138" s="241" t="s">
        <v>1678</v>
      </c>
      <c r="C138" s="241" t="s">
        <v>1649</v>
      </c>
      <c r="D138" s="241" t="s">
        <v>1676</v>
      </c>
      <c r="E138" s="155" t="s">
        <v>1671</v>
      </c>
      <c r="F138" s="436">
        <v>0</v>
      </c>
    </row>
    <row r="139" spans="1:6" s="92" customFormat="1" ht="20.100000000000001" customHeight="1" x14ac:dyDescent="0.25">
      <c r="A139" s="435"/>
      <c r="B139" s="241" t="s">
        <v>1678</v>
      </c>
      <c r="C139" s="241" t="s">
        <v>1649</v>
      </c>
      <c r="D139" s="241" t="s">
        <v>1645</v>
      </c>
      <c r="E139" s="155" t="s">
        <v>1672</v>
      </c>
      <c r="F139" s="436">
        <v>0</v>
      </c>
    </row>
    <row r="140" spans="1:6" s="92" customFormat="1" ht="20.100000000000001" customHeight="1" x14ac:dyDescent="0.25">
      <c r="A140" s="435"/>
      <c r="B140" s="241" t="s">
        <v>1678</v>
      </c>
      <c r="C140" s="241" t="s">
        <v>1649</v>
      </c>
      <c r="D140" s="241" t="s">
        <v>1646</v>
      </c>
      <c r="E140" s="155" t="s">
        <v>1673</v>
      </c>
      <c r="F140" s="436">
        <v>0</v>
      </c>
    </row>
    <row r="141" spans="1:6" s="193" customFormat="1" ht="20.100000000000001" customHeight="1" x14ac:dyDescent="0.25">
      <c r="A141" s="438" t="s">
        <v>1678</v>
      </c>
      <c r="B141" s="243" t="s">
        <v>1677</v>
      </c>
      <c r="C141" s="923" t="s">
        <v>1292</v>
      </c>
      <c r="D141" s="924"/>
      <c r="E141" s="925"/>
      <c r="F141" s="434">
        <f>SUM(F142:F145)</f>
        <v>0</v>
      </c>
    </row>
    <row r="142" spans="1:6" s="92" customFormat="1" ht="20.100000000000001" customHeight="1" x14ac:dyDescent="0.25">
      <c r="A142" s="435"/>
      <c r="B142" s="241" t="s">
        <v>1678</v>
      </c>
      <c r="C142" s="241" t="s">
        <v>1677</v>
      </c>
      <c r="D142" s="241" t="s">
        <v>1676</v>
      </c>
      <c r="E142" s="155" t="s">
        <v>1294</v>
      </c>
      <c r="F142" s="436">
        <v>0</v>
      </c>
    </row>
    <row r="143" spans="1:6" s="92" customFormat="1" ht="20.100000000000001" customHeight="1" x14ac:dyDescent="0.25">
      <c r="A143" s="435"/>
      <c r="B143" s="241" t="s">
        <v>1678</v>
      </c>
      <c r="C143" s="241" t="s">
        <v>1677</v>
      </c>
      <c r="D143" s="241" t="s">
        <v>1645</v>
      </c>
      <c r="E143" s="155" t="s">
        <v>1674</v>
      </c>
      <c r="F143" s="436">
        <v>0</v>
      </c>
    </row>
    <row r="144" spans="1:6" s="92" customFormat="1" ht="20.100000000000001" customHeight="1" x14ac:dyDescent="0.25">
      <c r="A144" s="435"/>
      <c r="B144" s="241" t="s">
        <v>1678</v>
      </c>
      <c r="C144" s="241" t="s">
        <v>1677</v>
      </c>
      <c r="D144" s="241" t="s">
        <v>1646</v>
      </c>
      <c r="E144" s="155" t="s">
        <v>1298</v>
      </c>
      <c r="F144" s="436">
        <v>0</v>
      </c>
    </row>
    <row r="145" spans="1:7" s="92" customFormat="1" ht="20.100000000000001" customHeight="1" x14ac:dyDescent="0.25">
      <c r="A145" s="435"/>
      <c r="B145" s="241" t="s">
        <v>1678</v>
      </c>
      <c r="C145" s="241" t="s">
        <v>1677</v>
      </c>
      <c r="D145" s="241" t="s">
        <v>1679</v>
      </c>
      <c r="E145" s="155" t="s">
        <v>1300</v>
      </c>
      <c r="F145" s="436">
        <v>0</v>
      </c>
    </row>
    <row r="146" spans="1:7" s="193" customFormat="1" ht="20.100000000000001" customHeight="1" x14ac:dyDescent="0.25">
      <c r="A146" s="433" t="s">
        <v>1678</v>
      </c>
      <c r="B146" s="243" t="s">
        <v>1678</v>
      </c>
      <c r="C146" s="923" t="s">
        <v>1302</v>
      </c>
      <c r="D146" s="924"/>
      <c r="E146" s="925"/>
      <c r="F146" s="434">
        <f>SUM(F147)</f>
        <v>0</v>
      </c>
    </row>
    <row r="147" spans="1:7" s="92" customFormat="1" ht="20.100000000000001" customHeight="1" x14ac:dyDescent="0.25">
      <c r="A147" s="435"/>
      <c r="B147" s="241" t="s">
        <v>1678</v>
      </c>
      <c r="C147" s="241" t="s">
        <v>1678</v>
      </c>
      <c r="D147" s="241" t="s">
        <v>1676</v>
      </c>
      <c r="E147" s="155" t="s">
        <v>1675</v>
      </c>
      <c r="F147" s="436">
        <v>0</v>
      </c>
    </row>
    <row r="148" spans="1:7" s="92" customFormat="1" ht="3.75" customHeight="1" x14ac:dyDescent="0.25">
      <c r="A148" s="439"/>
      <c r="B148" s="426"/>
      <c r="C148" s="426"/>
      <c r="D148" s="426"/>
      <c r="E148" s="427"/>
      <c r="F148" s="440"/>
    </row>
    <row r="149" spans="1:7" s="192" customFormat="1" ht="22.5" customHeight="1" x14ac:dyDescent="0.25">
      <c r="A149" s="911" t="s">
        <v>1</v>
      </c>
      <c r="B149" s="912"/>
      <c r="C149" s="912"/>
      <c r="D149" s="912"/>
      <c r="E149" s="913"/>
      <c r="F149" s="441">
        <f>SUM(F5+F44+F90+F133)</f>
        <v>31712412</v>
      </c>
      <c r="G149" s="194"/>
    </row>
    <row r="150" spans="1:7" ht="2.25" customHeight="1" x14ac:dyDescent="0.25">
      <c r="A150" s="36"/>
      <c r="B150" s="36"/>
      <c r="C150" s="36"/>
      <c r="D150" s="36"/>
      <c r="E150" s="37"/>
      <c r="F150" s="93"/>
    </row>
    <row r="151" spans="1:7" ht="25.5" hidden="1" customHeight="1" x14ac:dyDescent="0.25">
      <c r="A151" s="36"/>
      <c r="B151" s="36"/>
      <c r="C151" s="36"/>
      <c r="D151" s="36"/>
      <c r="E151" s="37"/>
      <c r="F151" s="93"/>
    </row>
    <row r="152" spans="1:7" ht="25.5" hidden="1" customHeight="1" x14ac:dyDescent="0.25">
      <c r="A152" s="36"/>
      <c r="B152" s="36"/>
      <c r="C152" s="36"/>
      <c r="D152" s="36"/>
      <c r="E152" s="37"/>
      <c r="F152" s="93"/>
    </row>
    <row r="153" spans="1:7" ht="25.5" hidden="1" customHeight="1" x14ac:dyDescent="0.25">
      <c r="A153" s="36"/>
      <c r="B153" s="36"/>
      <c r="C153" s="36"/>
      <c r="D153" s="36"/>
      <c r="E153" s="37"/>
      <c r="F153" s="93"/>
    </row>
    <row r="154" spans="1:7" ht="25.5" hidden="1" customHeight="1" x14ac:dyDescent="0.25">
      <c r="A154" s="36"/>
      <c r="B154" s="36"/>
      <c r="C154" s="36"/>
      <c r="D154" s="36"/>
      <c r="E154" s="37"/>
      <c r="F154" s="93"/>
    </row>
    <row r="155" spans="1:7" ht="25.5" hidden="1" customHeight="1" x14ac:dyDescent="0.25">
      <c r="A155" s="36"/>
      <c r="B155" s="36"/>
      <c r="C155" s="36"/>
      <c r="D155" s="36"/>
      <c r="E155" s="37"/>
      <c r="F155" s="93"/>
    </row>
    <row r="156" spans="1:7" ht="25.5" hidden="1" customHeight="1" x14ac:dyDescent="0.25">
      <c r="A156" s="36"/>
      <c r="B156" s="36"/>
      <c r="C156" s="36"/>
      <c r="D156" s="36"/>
      <c r="E156" s="37"/>
      <c r="F156" s="93"/>
    </row>
    <row r="157" spans="1:7" ht="25.5" hidden="1" customHeight="1" x14ac:dyDescent="0.25">
      <c r="A157" s="36"/>
      <c r="B157" s="36"/>
      <c r="C157" s="36"/>
      <c r="D157" s="36"/>
      <c r="E157" s="37"/>
      <c r="F157" s="93"/>
    </row>
    <row r="158" spans="1:7" ht="25.5" hidden="1" customHeight="1" x14ac:dyDescent="0.25">
      <c r="A158" s="36"/>
      <c r="B158" s="36"/>
      <c r="C158" s="36"/>
      <c r="D158" s="36"/>
      <c r="E158" s="38"/>
      <c r="F158" s="93"/>
    </row>
    <row r="159" spans="1:7" ht="25.5" hidden="1" customHeight="1" x14ac:dyDescent="0.25">
      <c r="A159" s="36"/>
      <c r="B159" s="36"/>
      <c r="C159" s="36"/>
      <c r="D159" s="36"/>
      <c r="E159" s="37"/>
      <c r="F159" s="93"/>
    </row>
    <row r="160" spans="1:7" ht="25.5" hidden="1" customHeight="1" x14ac:dyDescent="0.25">
      <c r="A160" s="36"/>
      <c r="B160" s="36"/>
      <c r="C160" s="36"/>
      <c r="D160" s="36"/>
      <c r="E160" s="37"/>
      <c r="F160" s="93"/>
    </row>
    <row r="161" spans="1:6" ht="25.5" hidden="1" customHeight="1" x14ac:dyDescent="0.25">
      <c r="A161" s="36"/>
      <c r="B161" s="36"/>
      <c r="C161" s="36"/>
      <c r="D161" s="36"/>
      <c r="E161" s="37"/>
      <c r="F161" s="93"/>
    </row>
    <row r="162" spans="1:6" ht="25.5" hidden="1" customHeight="1" x14ac:dyDescent="0.25">
      <c r="A162" s="36"/>
      <c r="B162" s="36"/>
      <c r="C162" s="36"/>
      <c r="D162" s="36"/>
      <c r="E162" s="38"/>
      <c r="F162" s="93"/>
    </row>
    <row r="163" spans="1:6" ht="25.5" hidden="1" customHeight="1" x14ac:dyDescent="0.25">
      <c r="A163" s="36"/>
      <c r="B163" s="36"/>
      <c r="C163" s="36"/>
      <c r="D163" s="36"/>
      <c r="E163" s="37"/>
      <c r="F163" s="93"/>
    </row>
    <row r="164" spans="1:6" ht="25.5" hidden="1" customHeight="1" x14ac:dyDescent="0.25">
      <c r="A164" s="36"/>
      <c r="B164" s="36"/>
      <c r="C164" s="36"/>
      <c r="D164" s="36"/>
      <c r="E164" s="37"/>
      <c r="F164" s="93"/>
    </row>
    <row r="165" spans="1:6" ht="25.5" hidden="1" customHeight="1" x14ac:dyDescent="0.25">
      <c r="A165" s="36"/>
      <c r="B165" s="36"/>
      <c r="C165" s="36"/>
      <c r="D165" s="36"/>
      <c r="E165" s="37"/>
      <c r="F165" s="93"/>
    </row>
    <row r="166" spans="1:6" ht="25.5" hidden="1" customHeight="1" x14ac:dyDescent="0.25">
      <c r="A166" s="36"/>
      <c r="B166" s="36"/>
      <c r="C166" s="36"/>
      <c r="D166" s="36"/>
      <c r="E166" s="37"/>
      <c r="F166" s="93"/>
    </row>
    <row r="167" spans="1:6" ht="25.5" hidden="1" customHeight="1" x14ac:dyDescent="0.25">
      <c r="A167" s="36"/>
      <c r="B167" s="36"/>
      <c r="C167" s="36"/>
      <c r="D167" s="36"/>
      <c r="E167" s="37"/>
      <c r="F167" s="93"/>
    </row>
    <row r="168" spans="1:6" ht="25.5" hidden="1" customHeight="1" x14ac:dyDescent="0.25">
      <c r="A168" s="36"/>
      <c r="B168" s="36"/>
      <c r="C168" s="36"/>
      <c r="D168" s="36"/>
      <c r="E168" s="37"/>
      <c r="F168" s="93"/>
    </row>
    <row r="169" spans="1:6" ht="25.5" hidden="1" customHeight="1" x14ac:dyDescent="0.25">
      <c r="A169" s="36"/>
      <c r="B169" s="36"/>
      <c r="C169" s="36"/>
      <c r="D169" s="36"/>
      <c r="E169" s="37"/>
      <c r="F169" s="93"/>
    </row>
    <row r="170" spans="1:6" ht="25.5" hidden="1" customHeight="1" x14ac:dyDescent="0.25">
      <c r="A170" s="36"/>
      <c r="B170" s="36"/>
      <c r="C170" s="36"/>
      <c r="D170" s="36"/>
      <c r="E170" s="37"/>
      <c r="F170" s="93"/>
    </row>
    <row r="171" spans="1:6" ht="25.5" hidden="1" customHeight="1" x14ac:dyDescent="0.25">
      <c r="A171" s="36"/>
      <c r="B171" s="36"/>
      <c r="C171" s="36"/>
      <c r="D171" s="36"/>
      <c r="E171" s="37"/>
      <c r="F171" s="93"/>
    </row>
    <row r="172" spans="1:6" ht="25.5" hidden="1" customHeight="1" x14ac:dyDescent="0.25">
      <c r="A172" s="36"/>
      <c r="B172" s="36"/>
      <c r="C172" s="36"/>
      <c r="D172" s="36"/>
      <c r="E172" s="38"/>
      <c r="F172" s="93"/>
    </row>
    <row r="173" spans="1:6" ht="25.5" hidden="1" customHeight="1" x14ac:dyDescent="0.25">
      <c r="A173" s="36"/>
      <c r="B173" s="36"/>
      <c r="C173" s="36"/>
      <c r="D173" s="36"/>
      <c r="E173" s="37"/>
      <c r="F173" s="93"/>
    </row>
    <row r="174" spans="1:6" ht="25.5" hidden="1" customHeight="1" x14ac:dyDescent="0.25">
      <c r="A174" s="36"/>
      <c r="B174" s="36"/>
      <c r="C174" s="36"/>
      <c r="D174" s="36"/>
      <c r="E174" s="37"/>
      <c r="F174" s="93"/>
    </row>
    <row r="175" spans="1:6" ht="25.5" hidden="1" customHeight="1" x14ac:dyDescent="0.25">
      <c r="A175" s="36"/>
      <c r="B175" s="36"/>
      <c r="C175" s="36"/>
      <c r="D175" s="36"/>
      <c r="E175" s="37"/>
      <c r="F175" s="93"/>
    </row>
    <row r="176" spans="1:6" ht="25.5" hidden="1" customHeight="1" x14ac:dyDescent="0.25">
      <c r="A176" s="36"/>
      <c r="B176" s="36"/>
      <c r="C176" s="36"/>
      <c r="D176" s="36"/>
      <c r="E176" s="37"/>
      <c r="F176" s="93"/>
    </row>
    <row r="177" spans="1:6" ht="25.5" hidden="1" customHeight="1" x14ac:dyDescent="0.25">
      <c r="A177" s="36"/>
      <c r="B177" s="36"/>
      <c r="C177" s="36"/>
      <c r="D177" s="36"/>
      <c r="E177" s="37"/>
      <c r="F177" s="93"/>
    </row>
    <row r="178" spans="1:6" ht="25.5" hidden="1" customHeight="1" x14ac:dyDescent="0.25">
      <c r="A178" s="36"/>
      <c r="B178" s="36"/>
      <c r="C178" s="36"/>
      <c r="D178" s="36"/>
      <c r="E178" s="37"/>
      <c r="F178" s="93"/>
    </row>
    <row r="179" spans="1:6" ht="25.5" hidden="1" customHeight="1" x14ac:dyDescent="0.25">
      <c r="A179" s="36"/>
      <c r="B179" s="36"/>
      <c r="C179" s="36"/>
      <c r="D179" s="36"/>
      <c r="E179" s="37"/>
      <c r="F179" s="93"/>
    </row>
    <row r="180" spans="1:6" ht="25.5" hidden="1" customHeight="1" x14ac:dyDescent="0.25">
      <c r="A180" s="36"/>
      <c r="B180" s="36"/>
      <c r="C180" s="36"/>
      <c r="D180" s="36"/>
      <c r="E180" s="37"/>
      <c r="F180" s="93"/>
    </row>
    <row r="181" spans="1:6" ht="25.5" hidden="1" customHeight="1" x14ac:dyDescent="0.25">
      <c r="A181" s="36"/>
      <c r="B181" s="36"/>
      <c r="C181" s="36"/>
      <c r="D181" s="36"/>
      <c r="E181" s="37"/>
      <c r="F181" s="93"/>
    </row>
    <row r="182" spans="1:6" ht="25.5" hidden="1" customHeight="1" x14ac:dyDescent="0.25">
      <c r="A182" s="36"/>
      <c r="B182" s="36"/>
      <c r="C182" s="36"/>
      <c r="D182" s="36"/>
      <c r="E182" s="38"/>
      <c r="F182" s="93"/>
    </row>
    <row r="183" spans="1:6" ht="25.5" hidden="1" customHeight="1" x14ac:dyDescent="0.25">
      <c r="A183" s="36"/>
      <c r="B183" s="36"/>
      <c r="C183" s="36"/>
      <c r="D183" s="36"/>
      <c r="E183" s="37"/>
      <c r="F183" s="93"/>
    </row>
    <row r="184" spans="1:6" ht="25.5" hidden="1" customHeight="1" x14ac:dyDescent="0.25">
      <c r="A184" s="36"/>
      <c r="B184" s="36"/>
      <c r="C184" s="36"/>
      <c r="D184" s="36"/>
      <c r="E184" s="37"/>
      <c r="F184" s="93"/>
    </row>
    <row r="185" spans="1:6" ht="25.5" hidden="1" customHeight="1" x14ac:dyDescent="0.25">
      <c r="A185" s="36"/>
      <c r="B185" s="36"/>
      <c r="C185" s="36"/>
      <c r="D185" s="36"/>
      <c r="E185" s="37"/>
      <c r="F185" s="93"/>
    </row>
    <row r="186" spans="1:6" ht="25.5" hidden="1" customHeight="1" x14ac:dyDescent="0.25">
      <c r="A186" s="36"/>
      <c r="B186" s="36"/>
      <c r="C186" s="36"/>
      <c r="D186" s="36"/>
      <c r="E186" s="37"/>
      <c r="F186" s="93"/>
    </row>
    <row r="187" spans="1:6" ht="25.5" hidden="1" customHeight="1" x14ac:dyDescent="0.25">
      <c r="A187" s="36"/>
      <c r="B187" s="36"/>
      <c r="C187" s="36"/>
      <c r="D187" s="36"/>
      <c r="E187" s="37"/>
      <c r="F187" s="93"/>
    </row>
    <row r="188" spans="1:6" ht="25.5" hidden="1" customHeight="1" x14ac:dyDescent="0.25">
      <c r="A188" s="36"/>
      <c r="B188" s="36"/>
      <c r="C188" s="36"/>
      <c r="D188" s="36"/>
      <c r="E188" s="37"/>
      <c r="F188" s="93"/>
    </row>
    <row r="189" spans="1:6" ht="25.5" hidden="1" customHeight="1" x14ac:dyDescent="0.25">
      <c r="A189" s="36"/>
      <c r="B189" s="36"/>
      <c r="C189" s="36"/>
      <c r="D189" s="36"/>
      <c r="E189" s="37"/>
      <c r="F189" s="93"/>
    </row>
    <row r="190" spans="1:6" ht="25.5" hidden="1" customHeight="1" x14ac:dyDescent="0.25">
      <c r="A190" s="36"/>
      <c r="B190" s="36"/>
      <c r="C190" s="36"/>
      <c r="D190" s="36"/>
      <c r="E190" s="38"/>
      <c r="F190" s="93"/>
    </row>
    <row r="191" spans="1:6" ht="25.5" hidden="1" customHeight="1" x14ac:dyDescent="0.25">
      <c r="A191" s="36"/>
      <c r="B191" s="36"/>
      <c r="C191" s="36"/>
      <c r="D191" s="36"/>
      <c r="E191" s="37"/>
      <c r="F191" s="93"/>
    </row>
    <row r="192" spans="1:6" ht="25.5" hidden="1" customHeight="1" x14ac:dyDescent="0.25">
      <c r="A192" s="36"/>
      <c r="B192" s="36"/>
      <c r="C192" s="36"/>
      <c r="D192" s="36"/>
      <c r="E192" s="37"/>
      <c r="F192" s="93"/>
    </row>
    <row r="193" spans="1:6" ht="25.5" hidden="1" customHeight="1" x14ac:dyDescent="0.25">
      <c r="A193" s="36"/>
      <c r="B193" s="36"/>
      <c r="C193" s="36"/>
      <c r="D193" s="36"/>
      <c r="E193" s="38"/>
      <c r="F193" s="93"/>
    </row>
    <row r="194" spans="1:6" ht="25.5" hidden="1" customHeight="1" x14ac:dyDescent="0.25">
      <c r="A194" s="36"/>
      <c r="B194" s="36"/>
      <c r="C194" s="36"/>
      <c r="D194" s="36"/>
      <c r="E194" s="37"/>
      <c r="F194" s="93"/>
    </row>
    <row r="195" spans="1:6" ht="25.5" hidden="1" customHeight="1" x14ac:dyDescent="0.25">
      <c r="A195" s="36"/>
      <c r="B195" s="36"/>
      <c r="C195" s="36"/>
      <c r="D195" s="36"/>
      <c r="E195" s="37"/>
      <c r="F195" s="93"/>
    </row>
    <row r="196" spans="1:6" ht="25.5" hidden="1" customHeight="1" x14ac:dyDescent="0.25">
      <c r="A196" s="36"/>
      <c r="B196" s="36"/>
      <c r="C196" s="36"/>
      <c r="D196" s="36"/>
      <c r="E196" s="37"/>
      <c r="F196" s="93"/>
    </row>
    <row r="197" spans="1:6" ht="25.5" hidden="1" customHeight="1" x14ac:dyDescent="0.25">
      <c r="A197" s="36"/>
      <c r="B197" s="36"/>
      <c r="C197" s="36"/>
      <c r="D197" s="36"/>
      <c r="E197" s="37"/>
      <c r="F197" s="93"/>
    </row>
    <row r="198" spans="1:6" ht="25.5" hidden="1" customHeight="1" x14ac:dyDescent="0.25">
      <c r="A198" s="36"/>
      <c r="B198" s="36"/>
      <c r="C198" s="36"/>
      <c r="D198" s="36"/>
      <c r="E198" s="37"/>
      <c r="F198" s="93"/>
    </row>
    <row r="199" spans="1:6" ht="25.5" hidden="1" customHeight="1" x14ac:dyDescent="0.25">
      <c r="A199" s="36"/>
      <c r="B199" s="36"/>
      <c r="C199" s="36"/>
      <c r="D199" s="36"/>
      <c r="E199" s="38"/>
      <c r="F199" s="93"/>
    </row>
    <row r="200" spans="1:6" ht="25.5" hidden="1" customHeight="1" x14ac:dyDescent="0.25">
      <c r="A200" s="36"/>
      <c r="B200" s="36"/>
      <c r="C200" s="36"/>
      <c r="D200" s="36"/>
      <c r="E200" s="37"/>
      <c r="F200" s="93"/>
    </row>
    <row r="201" spans="1:6" ht="25.5" hidden="1" customHeight="1" x14ac:dyDescent="0.25">
      <c r="A201" s="36"/>
      <c r="B201" s="36"/>
      <c r="C201" s="36"/>
      <c r="D201" s="36"/>
      <c r="E201" s="37"/>
      <c r="F201" s="93"/>
    </row>
    <row r="202" spans="1:6" ht="25.5" hidden="1" customHeight="1" x14ac:dyDescent="0.25">
      <c r="A202" s="36"/>
      <c r="B202" s="36"/>
      <c r="C202" s="36"/>
      <c r="D202" s="36"/>
      <c r="E202" s="37"/>
      <c r="F202" s="93"/>
    </row>
    <row r="203" spans="1:6" ht="25.5" hidden="1" customHeight="1" x14ac:dyDescent="0.25">
      <c r="A203" s="36"/>
      <c r="B203" s="36"/>
      <c r="C203" s="36"/>
      <c r="D203" s="36"/>
      <c r="E203" s="38"/>
      <c r="F203" s="93"/>
    </row>
    <row r="204" spans="1:6" ht="25.5" hidden="1" customHeight="1" x14ac:dyDescent="0.25">
      <c r="A204" s="36"/>
      <c r="B204" s="36"/>
      <c r="C204" s="36"/>
      <c r="D204" s="36"/>
      <c r="E204" s="37"/>
      <c r="F204" s="93"/>
    </row>
    <row r="205" spans="1:6" ht="25.5" hidden="1" customHeight="1" x14ac:dyDescent="0.25">
      <c r="A205" s="36"/>
      <c r="B205" s="36"/>
      <c r="C205" s="36"/>
      <c r="D205" s="36"/>
      <c r="E205" s="37"/>
      <c r="F205" s="93"/>
    </row>
    <row r="206" spans="1:6" ht="25.5" hidden="1" customHeight="1" x14ac:dyDescent="0.25">
      <c r="A206" s="36"/>
      <c r="B206" s="36"/>
      <c r="C206" s="36"/>
      <c r="D206" s="36"/>
      <c r="E206" s="37"/>
      <c r="F206" s="93"/>
    </row>
    <row r="207" spans="1:6" ht="25.5" hidden="1" customHeight="1" x14ac:dyDescent="0.25">
      <c r="A207" s="36"/>
      <c r="B207" s="36"/>
      <c r="C207" s="36"/>
      <c r="D207" s="36"/>
      <c r="E207" s="37"/>
      <c r="F207" s="93"/>
    </row>
    <row r="208" spans="1:6" ht="25.5" hidden="1" customHeight="1" x14ac:dyDescent="0.25">
      <c r="A208" s="36"/>
      <c r="B208" s="36"/>
      <c r="C208" s="36"/>
      <c r="D208" s="36"/>
      <c r="E208" s="37"/>
      <c r="F208" s="93"/>
    </row>
    <row r="209" spans="1:6" ht="25.5" hidden="1" customHeight="1" x14ac:dyDescent="0.25">
      <c r="A209" s="36"/>
      <c r="B209" s="36"/>
      <c r="C209" s="36"/>
      <c r="D209" s="36"/>
      <c r="E209" s="37"/>
      <c r="F209" s="93"/>
    </row>
    <row r="210" spans="1:6" ht="25.5" hidden="1" customHeight="1" x14ac:dyDescent="0.25">
      <c r="A210" s="36"/>
      <c r="B210" s="36"/>
      <c r="C210" s="36"/>
      <c r="D210" s="36"/>
      <c r="E210" s="37"/>
      <c r="F210" s="93"/>
    </row>
    <row r="211" spans="1:6" ht="25.5" hidden="1" customHeight="1" x14ac:dyDescent="0.25">
      <c r="A211" s="36"/>
      <c r="B211" s="36"/>
      <c r="C211" s="36"/>
      <c r="D211" s="36"/>
      <c r="E211" s="37"/>
      <c r="F211" s="93"/>
    </row>
    <row r="212" spans="1:6" ht="25.5" hidden="1" customHeight="1" x14ac:dyDescent="0.25">
      <c r="A212" s="36"/>
      <c r="B212" s="36"/>
      <c r="C212" s="36"/>
      <c r="D212" s="36"/>
      <c r="E212" s="37"/>
      <c r="F212" s="93"/>
    </row>
    <row r="213" spans="1:6" ht="25.5" hidden="1" customHeight="1" x14ac:dyDescent="0.25">
      <c r="A213" s="36"/>
      <c r="B213" s="36"/>
      <c r="C213" s="36"/>
      <c r="D213" s="36"/>
      <c r="E213" s="38"/>
      <c r="F213" s="93"/>
    </row>
    <row r="214" spans="1:6" ht="25.5" hidden="1" customHeight="1" x14ac:dyDescent="0.25">
      <c r="A214" s="36"/>
      <c r="B214" s="36"/>
      <c r="C214" s="36"/>
      <c r="D214" s="36"/>
      <c r="E214" s="38"/>
      <c r="F214" s="93"/>
    </row>
    <row r="215" spans="1:6" ht="25.5" hidden="1" customHeight="1" x14ac:dyDescent="0.25">
      <c r="A215" s="36"/>
      <c r="B215" s="36"/>
      <c r="C215" s="36"/>
      <c r="D215" s="36"/>
      <c r="E215" s="37"/>
      <c r="F215" s="93"/>
    </row>
    <row r="216" spans="1:6" ht="25.5" hidden="1" customHeight="1" x14ac:dyDescent="0.25">
      <c r="A216" s="36"/>
      <c r="B216" s="36"/>
      <c r="C216" s="36"/>
      <c r="D216" s="36"/>
      <c r="E216" s="37"/>
      <c r="F216" s="93"/>
    </row>
    <row r="217" spans="1:6" ht="25.5" hidden="1" customHeight="1" x14ac:dyDescent="0.25">
      <c r="A217" s="36"/>
      <c r="B217" s="36"/>
      <c r="C217" s="36"/>
      <c r="D217" s="36"/>
      <c r="E217" s="37"/>
      <c r="F217" s="93"/>
    </row>
    <row r="218" spans="1:6" ht="25.5" hidden="1" customHeight="1" x14ac:dyDescent="0.25">
      <c r="A218" s="36"/>
      <c r="B218" s="36"/>
      <c r="C218" s="36"/>
      <c r="D218" s="36"/>
      <c r="E218" s="37"/>
      <c r="F218" s="93"/>
    </row>
    <row r="219" spans="1:6" ht="25.5" hidden="1" customHeight="1" x14ac:dyDescent="0.25">
      <c r="A219" s="36"/>
      <c r="B219" s="36"/>
      <c r="C219" s="36"/>
      <c r="D219" s="36"/>
      <c r="E219" s="37"/>
      <c r="F219" s="93"/>
    </row>
    <row r="220" spans="1:6" ht="25.5" hidden="1" customHeight="1" x14ac:dyDescent="0.25">
      <c r="A220" s="36"/>
      <c r="B220" s="36"/>
      <c r="C220" s="36"/>
      <c r="D220" s="36"/>
      <c r="E220" s="37"/>
      <c r="F220" s="93"/>
    </row>
    <row r="221" spans="1:6" ht="25.5" hidden="1" customHeight="1" x14ac:dyDescent="0.25">
      <c r="A221" s="36"/>
      <c r="B221" s="36"/>
      <c r="C221" s="36"/>
      <c r="D221" s="36"/>
      <c r="E221" s="37"/>
      <c r="F221" s="93"/>
    </row>
    <row r="222" spans="1:6" ht="25.5" hidden="1" customHeight="1" x14ac:dyDescent="0.25">
      <c r="A222" s="36"/>
      <c r="B222" s="36"/>
      <c r="C222" s="36"/>
      <c r="D222" s="36"/>
      <c r="E222" s="37"/>
      <c r="F222" s="93"/>
    </row>
    <row r="223" spans="1:6" ht="25.5" hidden="1" customHeight="1" x14ac:dyDescent="0.25">
      <c r="A223" s="36"/>
      <c r="B223" s="36"/>
      <c r="C223" s="36"/>
      <c r="D223" s="36"/>
      <c r="E223" s="37"/>
      <c r="F223" s="93"/>
    </row>
    <row r="224" spans="1:6" ht="25.5" hidden="1" customHeight="1" x14ac:dyDescent="0.25">
      <c r="A224" s="36"/>
      <c r="B224" s="36"/>
      <c r="C224" s="36"/>
      <c r="D224" s="36"/>
      <c r="E224" s="38"/>
      <c r="F224" s="93"/>
    </row>
    <row r="225" spans="1:6" ht="25.5" hidden="1" customHeight="1" x14ac:dyDescent="0.25">
      <c r="A225" s="36"/>
      <c r="B225" s="36"/>
      <c r="C225" s="36"/>
      <c r="D225" s="36"/>
      <c r="E225" s="37"/>
      <c r="F225" s="93"/>
    </row>
    <row r="226" spans="1:6" ht="25.5" hidden="1" customHeight="1" x14ac:dyDescent="0.25">
      <c r="A226" s="36"/>
      <c r="B226" s="36"/>
      <c r="C226" s="36"/>
      <c r="D226" s="36"/>
      <c r="E226" s="37"/>
      <c r="F226" s="93"/>
    </row>
    <row r="227" spans="1:6" ht="25.5" hidden="1" customHeight="1" x14ac:dyDescent="0.25">
      <c r="A227" s="36"/>
      <c r="B227" s="36"/>
      <c r="C227" s="36"/>
      <c r="D227" s="36"/>
      <c r="E227" s="37"/>
      <c r="F227" s="93"/>
    </row>
    <row r="228" spans="1:6" ht="25.5" hidden="1" customHeight="1" x14ac:dyDescent="0.25">
      <c r="A228" s="36"/>
      <c r="B228" s="36"/>
      <c r="C228" s="36"/>
      <c r="D228" s="36"/>
      <c r="E228" s="37"/>
      <c r="F228" s="93"/>
    </row>
    <row r="229" spans="1:6" ht="25.5" hidden="1" customHeight="1" x14ac:dyDescent="0.25">
      <c r="A229" s="36"/>
      <c r="B229" s="36"/>
      <c r="C229" s="36"/>
      <c r="D229" s="36"/>
      <c r="E229" s="37"/>
      <c r="F229" s="93"/>
    </row>
    <row r="230" spans="1:6" ht="25.5" hidden="1" customHeight="1" x14ac:dyDescent="0.25">
      <c r="A230" s="36"/>
      <c r="B230" s="36"/>
      <c r="C230" s="36"/>
      <c r="D230" s="36"/>
      <c r="E230" s="37"/>
      <c r="F230" s="93"/>
    </row>
    <row r="231" spans="1:6" ht="25.5" hidden="1" customHeight="1" x14ac:dyDescent="0.25">
      <c r="A231" s="36"/>
      <c r="B231" s="36"/>
      <c r="C231" s="36"/>
      <c r="D231" s="36"/>
      <c r="E231" s="37"/>
      <c r="F231" s="93"/>
    </row>
    <row r="232" spans="1:6" ht="25.5" hidden="1" customHeight="1" x14ac:dyDescent="0.25">
      <c r="A232" s="36"/>
      <c r="B232" s="36"/>
      <c r="C232" s="36"/>
      <c r="D232" s="36"/>
      <c r="E232" s="37"/>
      <c r="F232" s="93"/>
    </row>
    <row r="233" spans="1:6" ht="25.5" hidden="1" customHeight="1" x14ac:dyDescent="0.25">
      <c r="A233" s="36"/>
      <c r="B233" s="36"/>
      <c r="C233" s="36"/>
      <c r="D233" s="36"/>
      <c r="E233" s="37"/>
      <c r="F233" s="93"/>
    </row>
    <row r="234" spans="1:6" ht="25.5" hidden="1" customHeight="1" x14ac:dyDescent="0.25">
      <c r="A234" s="36"/>
      <c r="B234" s="36"/>
      <c r="C234" s="36"/>
      <c r="D234" s="36"/>
      <c r="E234" s="38"/>
      <c r="F234" s="93"/>
    </row>
    <row r="235" spans="1:6" ht="25.5" hidden="1" customHeight="1" x14ac:dyDescent="0.25">
      <c r="A235" s="36"/>
      <c r="B235" s="36"/>
      <c r="C235" s="36"/>
      <c r="D235" s="36"/>
      <c r="E235" s="37"/>
      <c r="F235" s="93"/>
    </row>
    <row r="236" spans="1:6" ht="25.5" hidden="1" customHeight="1" x14ac:dyDescent="0.25">
      <c r="A236" s="36"/>
      <c r="B236" s="36"/>
      <c r="C236" s="36"/>
      <c r="D236" s="36"/>
      <c r="E236" s="37"/>
      <c r="F236" s="93"/>
    </row>
    <row r="237" spans="1:6" ht="25.5" hidden="1" customHeight="1" x14ac:dyDescent="0.25">
      <c r="A237" s="36"/>
      <c r="B237" s="36"/>
      <c r="C237" s="36"/>
      <c r="D237" s="36"/>
      <c r="E237" s="37"/>
      <c r="F237" s="93"/>
    </row>
    <row r="238" spans="1:6" ht="25.5" hidden="1" customHeight="1" x14ac:dyDescent="0.25">
      <c r="A238" s="36"/>
      <c r="B238" s="36"/>
      <c r="C238" s="36"/>
      <c r="D238" s="36"/>
      <c r="E238" s="37"/>
      <c r="F238" s="93"/>
    </row>
    <row r="239" spans="1:6" ht="25.5" hidden="1" customHeight="1" x14ac:dyDescent="0.25">
      <c r="A239" s="36"/>
      <c r="B239" s="36"/>
      <c r="C239" s="36"/>
      <c r="D239" s="36"/>
      <c r="E239" s="37"/>
      <c r="F239" s="93"/>
    </row>
    <row r="240" spans="1:6" ht="25.5" hidden="1" customHeight="1" x14ac:dyDescent="0.25">
      <c r="A240" s="36"/>
      <c r="B240" s="36"/>
      <c r="C240" s="36"/>
      <c r="D240" s="36"/>
      <c r="E240" s="37"/>
      <c r="F240" s="93"/>
    </row>
    <row r="241" spans="1:6" ht="25.5" hidden="1" customHeight="1" x14ac:dyDescent="0.25">
      <c r="A241" s="36"/>
      <c r="B241" s="36"/>
      <c r="C241" s="36"/>
      <c r="D241" s="36"/>
      <c r="E241" s="37"/>
      <c r="F241" s="93"/>
    </row>
    <row r="242" spans="1:6" ht="25.5" hidden="1" customHeight="1" x14ac:dyDescent="0.25">
      <c r="A242" s="36"/>
      <c r="B242" s="36"/>
      <c r="C242" s="36"/>
      <c r="D242" s="36"/>
      <c r="E242" s="37"/>
      <c r="F242" s="93"/>
    </row>
    <row r="243" spans="1:6" ht="25.5" hidden="1" customHeight="1" x14ac:dyDescent="0.25">
      <c r="A243" s="36"/>
      <c r="B243" s="36"/>
      <c r="C243" s="36"/>
      <c r="D243" s="36"/>
      <c r="E243" s="37"/>
      <c r="F243" s="93"/>
    </row>
    <row r="244" spans="1:6" ht="25.5" hidden="1" customHeight="1" x14ac:dyDescent="0.25">
      <c r="A244" s="36"/>
      <c r="B244" s="36"/>
      <c r="C244" s="36"/>
      <c r="D244" s="36"/>
      <c r="E244" s="38"/>
      <c r="F244" s="93"/>
    </row>
    <row r="245" spans="1:6" ht="25.5" hidden="1" customHeight="1" x14ac:dyDescent="0.25">
      <c r="A245" s="36"/>
      <c r="B245" s="36"/>
      <c r="C245" s="36"/>
      <c r="D245" s="36"/>
      <c r="E245" s="37"/>
      <c r="F245" s="93"/>
    </row>
    <row r="246" spans="1:6" ht="25.5" hidden="1" customHeight="1" x14ac:dyDescent="0.25">
      <c r="A246" s="36"/>
      <c r="B246" s="36"/>
      <c r="C246" s="36"/>
      <c r="D246" s="36"/>
      <c r="E246" s="37"/>
      <c r="F246" s="93"/>
    </row>
    <row r="247" spans="1:6" ht="25.5" hidden="1" customHeight="1" x14ac:dyDescent="0.25">
      <c r="A247" s="36"/>
      <c r="B247" s="36"/>
      <c r="C247" s="36"/>
      <c r="D247" s="36"/>
      <c r="E247" s="37"/>
      <c r="F247" s="93"/>
    </row>
    <row r="248" spans="1:6" ht="25.5" hidden="1" customHeight="1" x14ac:dyDescent="0.25">
      <c r="A248" s="36"/>
      <c r="B248" s="36"/>
      <c r="C248" s="36"/>
      <c r="D248" s="36"/>
      <c r="E248" s="37"/>
      <c r="F248" s="93"/>
    </row>
    <row r="249" spans="1:6" ht="25.5" hidden="1" customHeight="1" x14ac:dyDescent="0.25">
      <c r="A249" s="36"/>
      <c r="B249" s="36"/>
      <c r="C249" s="36"/>
      <c r="D249" s="36"/>
      <c r="E249" s="37"/>
      <c r="F249" s="93"/>
    </row>
    <row r="250" spans="1:6" ht="25.5" hidden="1" customHeight="1" x14ac:dyDescent="0.25">
      <c r="A250" s="36"/>
      <c r="B250" s="36"/>
      <c r="C250" s="36"/>
      <c r="D250" s="36"/>
      <c r="E250" s="37"/>
      <c r="F250" s="93"/>
    </row>
    <row r="251" spans="1:6" ht="25.5" hidden="1" customHeight="1" x14ac:dyDescent="0.25">
      <c r="A251" s="36"/>
      <c r="B251" s="36"/>
      <c r="C251" s="36"/>
      <c r="D251" s="36"/>
      <c r="E251" s="37"/>
      <c r="F251" s="93"/>
    </row>
    <row r="252" spans="1:6" ht="25.5" hidden="1" customHeight="1" x14ac:dyDescent="0.25">
      <c r="A252" s="36"/>
      <c r="B252" s="36"/>
      <c r="C252" s="36"/>
      <c r="D252" s="36"/>
      <c r="E252" s="37"/>
      <c r="F252" s="93"/>
    </row>
    <row r="253" spans="1:6" ht="25.5" hidden="1" customHeight="1" x14ac:dyDescent="0.25">
      <c r="A253" s="36"/>
      <c r="B253" s="36"/>
      <c r="C253" s="36"/>
      <c r="D253" s="36"/>
      <c r="E253" s="37"/>
      <c r="F253" s="93"/>
    </row>
    <row r="254" spans="1:6" ht="25.5" hidden="1" customHeight="1" x14ac:dyDescent="0.25">
      <c r="A254" s="36"/>
      <c r="B254" s="36"/>
      <c r="C254" s="36"/>
      <c r="D254" s="36"/>
      <c r="E254" s="38"/>
      <c r="F254" s="93"/>
    </row>
    <row r="255" spans="1:6" ht="25.5" hidden="1" customHeight="1" x14ac:dyDescent="0.25">
      <c r="A255" s="36"/>
      <c r="B255" s="36"/>
      <c r="C255" s="36"/>
      <c r="D255" s="36"/>
      <c r="E255" s="37"/>
      <c r="F255" s="93"/>
    </row>
    <row r="256" spans="1:6" ht="25.5" hidden="1" customHeight="1" x14ac:dyDescent="0.25">
      <c r="A256" s="36"/>
      <c r="B256" s="36"/>
      <c r="C256" s="36"/>
      <c r="D256" s="36"/>
      <c r="E256" s="37"/>
      <c r="F256" s="93"/>
    </row>
    <row r="257" spans="1:6" ht="25.5" hidden="1" customHeight="1" x14ac:dyDescent="0.25">
      <c r="A257" s="36"/>
      <c r="B257" s="36"/>
      <c r="C257" s="36"/>
      <c r="D257" s="36"/>
      <c r="E257" s="37"/>
      <c r="F257" s="93"/>
    </row>
    <row r="258" spans="1:6" ht="25.5" hidden="1" customHeight="1" x14ac:dyDescent="0.25">
      <c r="A258" s="36"/>
      <c r="B258" s="36"/>
      <c r="C258" s="36"/>
      <c r="D258" s="36"/>
      <c r="E258" s="37"/>
      <c r="F258" s="93"/>
    </row>
    <row r="259" spans="1:6" ht="25.5" hidden="1" customHeight="1" x14ac:dyDescent="0.25">
      <c r="A259" s="36"/>
      <c r="B259" s="36"/>
      <c r="C259" s="36"/>
      <c r="D259" s="36"/>
      <c r="E259" s="37"/>
      <c r="F259" s="93"/>
    </row>
    <row r="260" spans="1:6" ht="25.5" hidden="1" customHeight="1" x14ac:dyDescent="0.25">
      <c r="A260" s="36"/>
      <c r="B260" s="36"/>
      <c r="C260" s="36"/>
      <c r="D260" s="36"/>
      <c r="E260" s="37"/>
      <c r="F260" s="93"/>
    </row>
    <row r="261" spans="1:6" ht="25.5" hidden="1" customHeight="1" x14ac:dyDescent="0.25">
      <c r="A261" s="36"/>
      <c r="B261" s="36"/>
      <c r="C261" s="36"/>
      <c r="D261" s="36"/>
      <c r="E261" s="37"/>
      <c r="F261" s="93"/>
    </row>
    <row r="262" spans="1:6" ht="25.5" hidden="1" customHeight="1" x14ac:dyDescent="0.25">
      <c r="A262" s="36"/>
      <c r="B262" s="36"/>
      <c r="C262" s="36"/>
      <c r="D262" s="36"/>
      <c r="E262" s="37"/>
      <c r="F262" s="93"/>
    </row>
    <row r="263" spans="1:6" ht="25.5" hidden="1" customHeight="1" x14ac:dyDescent="0.25">
      <c r="A263" s="36"/>
      <c r="B263" s="36"/>
      <c r="C263" s="36"/>
      <c r="D263" s="36"/>
      <c r="E263" s="37"/>
      <c r="F263" s="93"/>
    </row>
    <row r="264" spans="1:6" ht="25.5" hidden="1" customHeight="1" x14ac:dyDescent="0.25">
      <c r="A264" s="36"/>
      <c r="B264" s="36"/>
      <c r="C264" s="36"/>
      <c r="D264" s="36"/>
      <c r="E264" s="38"/>
      <c r="F264" s="93"/>
    </row>
    <row r="265" spans="1:6" ht="25.5" hidden="1" customHeight="1" x14ac:dyDescent="0.25">
      <c r="A265" s="36"/>
      <c r="B265" s="36"/>
      <c r="C265" s="36"/>
      <c r="D265" s="36"/>
      <c r="E265" s="37"/>
      <c r="F265" s="93"/>
    </row>
    <row r="266" spans="1:6" ht="25.5" hidden="1" customHeight="1" x14ac:dyDescent="0.25">
      <c r="A266" s="36"/>
      <c r="B266" s="36"/>
      <c r="C266" s="36"/>
      <c r="D266" s="36"/>
      <c r="E266" s="37"/>
      <c r="F266" s="93"/>
    </row>
    <row r="267" spans="1:6" ht="25.5" hidden="1" customHeight="1" x14ac:dyDescent="0.25">
      <c r="A267" s="36"/>
      <c r="B267" s="36"/>
      <c r="C267" s="36"/>
      <c r="D267" s="36"/>
      <c r="E267" s="37"/>
      <c r="F267" s="93"/>
    </row>
    <row r="268" spans="1:6" ht="25.5" hidden="1" customHeight="1" x14ac:dyDescent="0.25">
      <c r="A268" s="36"/>
      <c r="B268" s="36"/>
      <c r="C268" s="36"/>
      <c r="D268" s="36"/>
      <c r="E268" s="37"/>
      <c r="F268" s="93"/>
    </row>
    <row r="269" spans="1:6" ht="25.5" hidden="1" customHeight="1" x14ac:dyDescent="0.25">
      <c r="A269" s="36"/>
      <c r="B269" s="36"/>
      <c r="C269" s="36"/>
      <c r="D269" s="36"/>
      <c r="E269" s="37"/>
      <c r="F269" s="93"/>
    </row>
    <row r="270" spans="1:6" ht="25.5" hidden="1" customHeight="1" x14ac:dyDescent="0.25">
      <c r="A270" s="36"/>
      <c r="B270" s="36"/>
      <c r="C270" s="36"/>
      <c r="D270" s="36"/>
      <c r="E270" s="37"/>
      <c r="F270" s="93"/>
    </row>
    <row r="271" spans="1:6" ht="25.5" hidden="1" customHeight="1" x14ac:dyDescent="0.25">
      <c r="A271" s="36"/>
      <c r="B271" s="36"/>
      <c r="C271" s="36"/>
      <c r="D271" s="36"/>
      <c r="E271" s="37"/>
      <c r="F271" s="93"/>
    </row>
    <row r="272" spans="1:6" ht="25.5" hidden="1" customHeight="1" x14ac:dyDescent="0.25">
      <c r="A272" s="36"/>
      <c r="B272" s="36"/>
      <c r="C272" s="36"/>
      <c r="D272" s="36"/>
      <c r="E272" s="38"/>
      <c r="F272" s="93"/>
    </row>
    <row r="273" spans="1:6" ht="25.5" hidden="1" customHeight="1" x14ac:dyDescent="0.25">
      <c r="A273" s="36"/>
      <c r="B273" s="36"/>
      <c r="C273" s="36"/>
      <c r="D273" s="36"/>
      <c r="E273" s="37"/>
      <c r="F273" s="93"/>
    </row>
    <row r="274" spans="1:6" ht="25.5" hidden="1" customHeight="1" x14ac:dyDescent="0.25">
      <c r="A274" s="36"/>
      <c r="B274" s="36"/>
      <c r="C274" s="36"/>
      <c r="D274" s="36"/>
      <c r="E274" s="37"/>
      <c r="F274" s="93"/>
    </row>
    <row r="275" spans="1:6" ht="25.5" hidden="1" customHeight="1" x14ac:dyDescent="0.25">
      <c r="A275" s="36"/>
      <c r="B275" s="36"/>
      <c r="C275" s="36"/>
      <c r="D275" s="36"/>
      <c r="E275" s="37"/>
      <c r="F275" s="93"/>
    </row>
    <row r="276" spans="1:6" ht="25.5" hidden="1" customHeight="1" x14ac:dyDescent="0.25">
      <c r="A276" s="36"/>
      <c r="B276" s="36"/>
      <c r="C276" s="36"/>
      <c r="D276" s="36"/>
      <c r="E276" s="37"/>
      <c r="F276" s="93"/>
    </row>
    <row r="277" spans="1:6" ht="25.5" hidden="1" customHeight="1" x14ac:dyDescent="0.25">
      <c r="A277" s="36"/>
      <c r="B277" s="36"/>
      <c r="C277" s="36"/>
      <c r="D277" s="36"/>
      <c r="E277" s="37"/>
      <c r="F277" s="93"/>
    </row>
    <row r="278" spans="1:6" ht="25.5" hidden="1" customHeight="1" x14ac:dyDescent="0.25">
      <c r="A278" s="36"/>
      <c r="B278" s="36"/>
      <c r="C278" s="36"/>
      <c r="D278" s="36"/>
      <c r="E278" s="37"/>
      <c r="F278" s="93"/>
    </row>
    <row r="279" spans="1:6" ht="25.5" hidden="1" customHeight="1" x14ac:dyDescent="0.25">
      <c r="A279" s="36"/>
      <c r="B279" s="36"/>
      <c r="C279" s="36"/>
      <c r="D279" s="36"/>
      <c r="E279" s="37"/>
      <c r="F279" s="93"/>
    </row>
    <row r="280" spans="1:6" ht="25.5" hidden="1" customHeight="1" x14ac:dyDescent="0.25">
      <c r="A280" s="36"/>
      <c r="B280" s="36"/>
      <c r="C280" s="36"/>
      <c r="D280" s="36"/>
      <c r="E280" s="37"/>
      <c r="F280" s="93"/>
    </row>
    <row r="281" spans="1:6" ht="25.5" hidden="1" customHeight="1" x14ac:dyDescent="0.25">
      <c r="A281" s="36"/>
      <c r="B281" s="36"/>
      <c r="C281" s="36"/>
      <c r="D281" s="36"/>
      <c r="E281" s="37"/>
      <c r="F281" s="93"/>
    </row>
    <row r="282" spans="1:6" ht="25.5" hidden="1" customHeight="1" x14ac:dyDescent="0.25">
      <c r="A282" s="36"/>
      <c r="B282" s="36"/>
      <c r="C282" s="36"/>
      <c r="D282" s="36"/>
      <c r="E282" s="38"/>
      <c r="F282" s="93"/>
    </row>
    <row r="283" spans="1:6" ht="25.5" hidden="1" customHeight="1" x14ac:dyDescent="0.25">
      <c r="A283" s="36"/>
      <c r="B283" s="36"/>
      <c r="C283" s="36"/>
      <c r="D283" s="36"/>
      <c r="E283" s="37"/>
      <c r="F283" s="93"/>
    </row>
    <row r="284" spans="1:6" ht="25.5" hidden="1" customHeight="1" x14ac:dyDescent="0.25">
      <c r="A284" s="36"/>
      <c r="B284" s="36"/>
      <c r="C284" s="36"/>
      <c r="D284" s="36"/>
      <c r="E284" s="37"/>
      <c r="F284" s="93"/>
    </row>
    <row r="285" spans="1:6" ht="25.5" hidden="1" customHeight="1" x14ac:dyDescent="0.25">
      <c r="A285" s="36"/>
      <c r="B285" s="36"/>
      <c r="C285" s="36"/>
      <c r="D285" s="36"/>
      <c r="E285" s="37"/>
      <c r="F285" s="93"/>
    </row>
    <row r="286" spans="1:6" ht="25.5" hidden="1" customHeight="1" x14ac:dyDescent="0.25">
      <c r="A286" s="36"/>
      <c r="B286" s="36"/>
      <c r="C286" s="36"/>
      <c r="D286" s="36"/>
      <c r="E286" s="37"/>
      <c r="F286" s="93"/>
    </row>
    <row r="287" spans="1:6" ht="25.5" hidden="1" customHeight="1" x14ac:dyDescent="0.25">
      <c r="A287" s="36"/>
      <c r="B287" s="36"/>
      <c r="C287" s="36"/>
      <c r="D287" s="36"/>
      <c r="E287" s="37"/>
      <c r="F287" s="93"/>
    </row>
    <row r="288" spans="1:6" ht="25.5" hidden="1" customHeight="1" x14ac:dyDescent="0.25">
      <c r="A288" s="36"/>
      <c r="B288" s="36"/>
      <c r="C288" s="36"/>
      <c r="D288" s="36"/>
      <c r="E288" s="38"/>
      <c r="F288" s="93"/>
    </row>
    <row r="289" spans="1:6" ht="25.5" hidden="1" customHeight="1" x14ac:dyDescent="0.25">
      <c r="A289" s="36"/>
      <c r="B289" s="36"/>
      <c r="C289" s="36"/>
      <c r="D289" s="36"/>
      <c r="E289" s="37"/>
      <c r="F289" s="93"/>
    </row>
    <row r="290" spans="1:6" ht="25.5" hidden="1" customHeight="1" x14ac:dyDescent="0.25">
      <c r="A290" s="36"/>
      <c r="B290" s="36"/>
      <c r="C290" s="36"/>
      <c r="D290" s="36"/>
      <c r="E290" s="37"/>
      <c r="F290" s="93"/>
    </row>
    <row r="291" spans="1:6" ht="25.5" hidden="1" customHeight="1" x14ac:dyDescent="0.25">
      <c r="A291" s="36"/>
      <c r="B291" s="36"/>
      <c r="C291" s="36"/>
      <c r="D291" s="36"/>
      <c r="E291" s="37"/>
      <c r="F291" s="93"/>
    </row>
    <row r="292" spans="1:6" ht="25.5" hidden="1" customHeight="1" x14ac:dyDescent="0.25">
      <c r="A292" s="36"/>
      <c r="B292" s="36"/>
      <c r="C292" s="36"/>
      <c r="D292" s="36"/>
      <c r="E292" s="37"/>
      <c r="F292" s="93"/>
    </row>
    <row r="293" spans="1:6" ht="25.5" hidden="1" customHeight="1" x14ac:dyDescent="0.25">
      <c r="A293" s="36"/>
      <c r="B293" s="36"/>
      <c r="C293" s="36"/>
      <c r="D293" s="36"/>
      <c r="E293" s="37"/>
      <c r="F293" s="93"/>
    </row>
    <row r="294" spans="1:6" ht="25.5" hidden="1" customHeight="1" x14ac:dyDescent="0.25">
      <c r="A294" s="36"/>
      <c r="B294" s="36"/>
      <c r="C294" s="36"/>
      <c r="D294" s="36"/>
      <c r="E294" s="37"/>
      <c r="F294" s="93"/>
    </row>
    <row r="295" spans="1:6" ht="25.5" hidden="1" customHeight="1" x14ac:dyDescent="0.25">
      <c r="A295" s="36"/>
      <c r="B295" s="36"/>
      <c r="C295" s="36"/>
      <c r="D295" s="36"/>
      <c r="E295" s="37"/>
      <c r="F295" s="93"/>
    </row>
    <row r="296" spans="1:6" ht="25.5" hidden="1" customHeight="1" x14ac:dyDescent="0.25">
      <c r="A296" s="36"/>
      <c r="B296" s="36"/>
      <c r="C296" s="36"/>
      <c r="D296" s="36"/>
      <c r="E296" s="38"/>
      <c r="F296" s="93"/>
    </row>
    <row r="297" spans="1:6" ht="25.5" hidden="1" customHeight="1" x14ac:dyDescent="0.25">
      <c r="A297" s="36"/>
      <c r="B297" s="36"/>
      <c r="C297" s="36"/>
      <c r="D297" s="36"/>
      <c r="E297" s="37"/>
      <c r="F297" s="93"/>
    </row>
    <row r="298" spans="1:6" ht="25.5" hidden="1" customHeight="1" x14ac:dyDescent="0.25">
      <c r="A298" s="36"/>
      <c r="B298" s="36"/>
      <c r="C298" s="36"/>
      <c r="D298" s="36"/>
      <c r="E298" s="37"/>
      <c r="F298" s="93"/>
    </row>
    <row r="299" spans="1:6" ht="25.5" hidden="1" customHeight="1" x14ac:dyDescent="0.25">
      <c r="A299" s="36"/>
      <c r="B299" s="36"/>
      <c r="C299" s="36"/>
      <c r="D299" s="36"/>
      <c r="E299" s="37"/>
      <c r="F299" s="93"/>
    </row>
    <row r="300" spans="1:6" ht="25.5" hidden="1" customHeight="1" x14ac:dyDescent="0.25">
      <c r="A300" s="36"/>
      <c r="B300" s="36"/>
      <c r="C300" s="36"/>
      <c r="D300" s="36"/>
      <c r="E300" s="37"/>
      <c r="F300" s="93"/>
    </row>
    <row r="301" spans="1:6" ht="25.5" hidden="1" customHeight="1" x14ac:dyDescent="0.25">
      <c r="A301" s="36"/>
      <c r="B301" s="36"/>
      <c r="C301" s="36"/>
      <c r="D301" s="36"/>
      <c r="E301" s="37"/>
      <c r="F301" s="93"/>
    </row>
    <row r="302" spans="1:6" ht="25.5" hidden="1" customHeight="1" x14ac:dyDescent="0.25">
      <c r="A302" s="36"/>
      <c r="B302" s="36"/>
      <c r="C302" s="36"/>
      <c r="D302" s="36"/>
      <c r="E302" s="37"/>
      <c r="F302" s="93"/>
    </row>
    <row r="303" spans="1:6" ht="25.5" hidden="1" customHeight="1" x14ac:dyDescent="0.25">
      <c r="A303" s="36"/>
      <c r="B303" s="36"/>
      <c r="C303" s="36"/>
      <c r="D303" s="36"/>
      <c r="E303" s="37"/>
      <c r="F303" s="93"/>
    </row>
    <row r="304" spans="1:6" ht="25.5" hidden="1" customHeight="1" x14ac:dyDescent="0.25">
      <c r="A304" s="36"/>
      <c r="B304" s="36"/>
      <c r="C304" s="36"/>
      <c r="D304" s="36"/>
      <c r="E304" s="37"/>
      <c r="F304" s="93"/>
    </row>
    <row r="305" spans="1:6" ht="25.5" hidden="1" customHeight="1" x14ac:dyDescent="0.25">
      <c r="A305" s="36"/>
      <c r="B305" s="36"/>
      <c r="C305" s="36"/>
      <c r="D305" s="36"/>
      <c r="E305" s="37"/>
      <c r="F305" s="93"/>
    </row>
    <row r="306" spans="1:6" ht="25.5" hidden="1" customHeight="1" x14ac:dyDescent="0.25">
      <c r="A306" s="36"/>
      <c r="B306" s="36"/>
      <c r="C306" s="36"/>
      <c r="D306" s="36"/>
      <c r="E306" s="37"/>
      <c r="F306" s="93"/>
    </row>
    <row r="307" spans="1:6" ht="25.5" hidden="1" customHeight="1" x14ac:dyDescent="0.25">
      <c r="A307" s="36"/>
      <c r="B307" s="36"/>
      <c r="C307" s="36"/>
      <c r="D307" s="36"/>
      <c r="E307" s="38"/>
      <c r="F307" s="93"/>
    </row>
    <row r="308" spans="1:6" ht="25.5" hidden="1" customHeight="1" x14ac:dyDescent="0.25">
      <c r="A308" s="36"/>
      <c r="B308" s="36"/>
      <c r="C308" s="36"/>
      <c r="D308" s="36"/>
      <c r="E308" s="37"/>
      <c r="F308" s="93"/>
    </row>
    <row r="309" spans="1:6" ht="25.5" hidden="1" customHeight="1" x14ac:dyDescent="0.25">
      <c r="A309" s="36"/>
      <c r="B309" s="36"/>
      <c r="C309" s="36"/>
      <c r="D309" s="36"/>
      <c r="E309" s="37"/>
      <c r="F309" s="93"/>
    </row>
    <row r="310" spans="1:6" ht="25.5" hidden="1" customHeight="1" x14ac:dyDescent="0.25">
      <c r="A310" s="36"/>
      <c r="B310" s="36"/>
      <c r="C310" s="36"/>
      <c r="D310" s="36"/>
      <c r="E310" s="37"/>
      <c r="F310" s="93"/>
    </row>
    <row r="311" spans="1:6" ht="25.5" hidden="1" customHeight="1" x14ac:dyDescent="0.25">
      <c r="A311" s="36"/>
      <c r="B311" s="36"/>
      <c r="C311" s="36"/>
      <c r="D311" s="36"/>
      <c r="E311" s="37"/>
      <c r="F311" s="93"/>
    </row>
    <row r="312" spans="1:6" ht="25.5" hidden="1" customHeight="1" x14ac:dyDescent="0.25">
      <c r="A312" s="36"/>
      <c r="B312" s="36"/>
      <c r="C312" s="36"/>
      <c r="D312" s="36"/>
      <c r="E312" s="37"/>
      <c r="F312" s="93"/>
    </row>
    <row r="313" spans="1:6" ht="25.5" hidden="1" customHeight="1" x14ac:dyDescent="0.25">
      <c r="A313" s="36"/>
      <c r="B313" s="36"/>
      <c r="C313" s="36"/>
      <c r="D313" s="36"/>
      <c r="E313" s="38"/>
      <c r="F313" s="93"/>
    </row>
    <row r="314" spans="1:6" ht="25.5" hidden="1" customHeight="1" x14ac:dyDescent="0.25">
      <c r="A314" s="36"/>
      <c r="B314" s="36"/>
      <c r="C314" s="36"/>
      <c r="D314" s="36"/>
      <c r="E314" s="37"/>
      <c r="F314" s="93"/>
    </row>
    <row r="315" spans="1:6" ht="25.5" hidden="1" customHeight="1" x14ac:dyDescent="0.25">
      <c r="A315" s="36"/>
      <c r="B315" s="36"/>
      <c r="C315" s="36"/>
      <c r="D315" s="36"/>
      <c r="E315" s="37"/>
      <c r="F315" s="93"/>
    </row>
    <row r="316" spans="1:6" ht="25.5" hidden="1" customHeight="1" x14ac:dyDescent="0.25">
      <c r="A316" s="36"/>
      <c r="B316" s="36"/>
      <c r="C316" s="36"/>
      <c r="D316" s="36"/>
      <c r="E316" s="37"/>
      <c r="F316" s="93"/>
    </row>
    <row r="317" spans="1:6" ht="25.5" hidden="1" customHeight="1" x14ac:dyDescent="0.25">
      <c r="A317" s="36"/>
      <c r="B317" s="36"/>
      <c r="C317" s="36"/>
      <c r="D317" s="36"/>
      <c r="E317" s="37"/>
      <c r="F317" s="93"/>
    </row>
    <row r="318" spans="1:6" ht="25.5" hidden="1" customHeight="1" x14ac:dyDescent="0.25">
      <c r="A318" s="36"/>
      <c r="B318" s="36"/>
      <c r="C318" s="36"/>
      <c r="D318" s="36"/>
      <c r="E318" s="37"/>
      <c r="F318" s="93"/>
    </row>
    <row r="319" spans="1:6" ht="25.5" hidden="1" customHeight="1" x14ac:dyDescent="0.25">
      <c r="A319" s="36"/>
      <c r="B319" s="36"/>
      <c r="C319" s="36"/>
      <c r="D319" s="36"/>
      <c r="E319" s="37"/>
      <c r="F319" s="93"/>
    </row>
    <row r="320" spans="1:6" ht="25.5" hidden="1" customHeight="1" x14ac:dyDescent="0.25">
      <c r="A320" s="36"/>
      <c r="B320" s="36"/>
      <c r="C320" s="36"/>
      <c r="D320" s="36"/>
      <c r="E320" s="37"/>
      <c r="F320" s="93"/>
    </row>
    <row r="321" spans="1:6" ht="25.5" hidden="1" customHeight="1" x14ac:dyDescent="0.25">
      <c r="A321" s="36"/>
      <c r="B321" s="36"/>
      <c r="C321" s="36"/>
      <c r="D321" s="36"/>
      <c r="E321" s="38"/>
      <c r="F321" s="93"/>
    </row>
    <row r="322" spans="1:6" ht="25.5" hidden="1" customHeight="1" x14ac:dyDescent="0.25">
      <c r="A322" s="36"/>
      <c r="B322" s="36"/>
      <c r="C322" s="36"/>
      <c r="D322" s="36"/>
      <c r="E322" s="37"/>
      <c r="F322" s="93"/>
    </row>
    <row r="323" spans="1:6" ht="25.5" hidden="1" customHeight="1" x14ac:dyDescent="0.25">
      <c r="A323" s="36"/>
      <c r="B323" s="36"/>
      <c r="C323" s="36"/>
      <c r="D323" s="36"/>
      <c r="E323" s="37"/>
      <c r="F323" s="93"/>
    </row>
    <row r="324" spans="1:6" ht="25.5" hidden="1" customHeight="1" x14ac:dyDescent="0.25">
      <c r="A324" s="36"/>
      <c r="B324" s="36"/>
      <c r="C324" s="36"/>
      <c r="D324" s="36"/>
      <c r="E324" s="37"/>
      <c r="F324" s="93"/>
    </row>
    <row r="325" spans="1:6" ht="25.5" hidden="1" customHeight="1" x14ac:dyDescent="0.25">
      <c r="A325" s="36"/>
      <c r="B325" s="36"/>
      <c r="C325" s="36"/>
      <c r="D325" s="36"/>
      <c r="E325" s="37"/>
      <c r="F325" s="93"/>
    </row>
    <row r="326" spans="1:6" ht="25.5" hidden="1" customHeight="1" x14ac:dyDescent="0.25">
      <c r="A326" s="36"/>
      <c r="B326" s="36"/>
      <c r="C326" s="36"/>
      <c r="D326" s="36"/>
      <c r="E326" s="37"/>
      <c r="F326" s="93"/>
    </row>
    <row r="327" spans="1:6" ht="25.5" hidden="1" customHeight="1" x14ac:dyDescent="0.25">
      <c r="A327" s="36"/>
      <c r="B327" s="36"/>
      <c r="C327" s="36"/>
      <c r="D327" s="36"/>
      <c r="E327" s="37"/>
      <c r="F327" s="93"/>
    </row>
    <row r="328" spans="1:6" ht="25.5" hidden="1" customHeight="1" x14ac:dyDescent="0.25">
      <c r="A328" s="36"/>
      <c r="B328" s="36"/>
      <c r="C328" s="36"/>
      <c r="D328" s="36"/>
      <c r="E328" s="37"/>
      <c r="F328" s="93"/>
    </row>
    <row r="329" spans="1:6" ht="25.5" hidden="1" customHeight="1" x14ac:dyDescent="0.25">
      <c r="A329" s="36"/>
      <c r="B329" s="36"/>
      <c r="C329" s="36"/>
      <c r="D329" s="36"/>
      <c r="E329" s="37"/>
      <c r="F329" s="93"/>
    </row>
    <row r="330" spans="1:6" ht="25.5" hidden="1" customHeight="1" x14ac:dyDescent="0.25">
      <c r="A330" s="36"/>
      <c r="B330" s="36"/>
      <c r="C330" s="36"/>
      <c r="D330" s="36"/>
      <c r="E330" s="38"/>
      <c r="F330" s="93"/>
    </row>
    <row r="331" spans="1:6" ht="25.5" hidden="1" customHeight="1" x14ac:dyDescent="0.25">
      <c r="A331" s="36"/>
      <c r="B331" s="36"/>
      <c r="C331" s="36"/>
      <c r="D331" s="36"/>
      <c r="E331" s="37"/>
      <c r="F331" s="93"/>
    </row>
    <row r="332" spans="1:6" ht="25.5" hidden="1" customHeight="1" x14ac:dyDescent="0.25">
      <c r="A332" s="36"/>
      <c r="B332" s="36"/>
      <c r="C332" s="36"/>
      <c r="D332" s="36"/>
      <c r="E332" s="37"/>
      <c r="F332" s="93"/>
    </row>
    <row r="333" spans="1:6" ht="25.5" hidden="1" customHeight="1" x14ac:dyDescent="0.25">
      <c r="A333" s="36"/>
      <c r="B333" s="36"/>
      <c r="C333" s="36"/>
      <c r="D333" s="36"/>
      <c r="E333" s="38"/>
      <c r="F333" s="93"/>
    </row>
    <row r="334" spans="1:6" ht="25.5" hidden="1" customHeight="1" x14ac:dyDescent="0.25">
      <c r="A334" s="36"/>
      <c r="B334" s="36"/>
      <c r="C334" s="36"/>
      <c r="D334" s="36"/>
      <c r="E334" s="37"/>
      <c r="F334" s="93"/>
    </row>
    <row r="335" spans="1:6" ht="25.5" hidden="1" customHeight="1" x14ac:dyDescent="0.25">
      <c r="A335" s="36"/>
      <c r="B335" s="36"/>
      <c r="C335" s="36"/>
      <c r="D335" s="36"/>
      <c r="E335" s="37"/>
      <c r="F335" s="93"/>
    </row>
    <row r="336" spans="1:6" ht="25.5" hidden="1" customHeight="1" x14ac:dyDescent="0.25">
      <c r="A336" s="36"/>
      <c r="B336" s="36"/>
      <c r="C336" s="36"/>
      <c r="D336" s="36"/>
      <c r="E336" s="37"/>
      <c r="F336" s="93"/>
    </row>
    <row r="337" spans="1:6" ht="25.5" hidden="1" customHeight="1" x14ac:dyDescent="0.25">
      <c r="A337" s="36"/>
      <c r="B337" s="36"/>
      <c r="C337" s="36"/>
      <c r="D337" s="36"/>
      <c r="E337" s="37"/>
      <c r="F337" s="93"/>
    </row>
    <row r="338" spans="1:6" ht="25.5" hidden="1" customHeight="1" x14ac:dyDescent="0.25">
      <c r="A338" s="36"/>
      <c r="B338" s="36"/>
      <c r="C338" s="36"/>
      <c r="D338" s="36"/>
      <c r="E338" s="37"/>
      <c r="F338" s="93"/>
    </row>
    <row r="339" spans="1:6" ht="25.5" hidden="1" customHeight="1" x14ac:dyDescent="0.25">
      <c r="A339" s="36"/>
      <c r="B339" s="36"/>
      <c r="C339" s="36"/>
      <c r="D339" s="36"/>
      <c r="E339" s="37"/>
      <c r="F339" s="93"/>
    </row>
    <row r="340" spans="1:6" ht="25.5" hidden="1" customHeight="1" x14ac:dyDescent="0.25">
      <c r="A340" s="36"/>
      <c r="B340" s="36"/>
      <c r="C340" s="36"/>
      <c r="D340" s="36"/>
      <c r="E340" s="38"/>
      <c r="F340" s="93"/>
    </row>
    <row r="341" spans="1:6" ht="25.5" hidden="1" customHeight="1" x14ac:dyDescent="0.25">
      <c r="A341" s="36"/>
      <c r="B341" s="36"/>
      <c r="C341" s="36"/>
      <c r="D341" s="36"/>
      <c r="E341" s="37"/>
      <c r="F341" s="93"/>
    </row>
    <row r="342" spans="1:6" ht="25.5" hidden="1" customHeight="1" x14ac:dyDescent="0.25">
      <c r="A342" s="36"/>
      <c r="B342" s="36"/>
      <c r="C342" s="36"/>
      <c r="D342" s="36"/>
      <c r="E342" s="37"/>
      <c r="F342" s="93"/>
    </row>
    <row r="343" spans="1:6" ht="25.5" hidden="1" customHeight="1" x14ac:dyDescent="0.25">
      <c r="A343" s="36"/>
      <c r="B343" s="36"/>
      <c r="C343" s="36"/>
      <c r="D343" s="36"/>
      <c r="E343" s="37"/>
      <c r="F343" s="93"/>
    </row>
    <row r="344" spans="1:6" ht="25.5" hidden="1" customHeight="1" x14ac:dyDescent="0.25">
      <c r="A344" s="36"/>
      <c r="B344" s="36"/>
      <c r="C344" s="36"/>
      <c r="D344" s="36"/>
      <c r="E344" s="38"/>
      <c r="F344" s="93"/>
    </row>
    <row r="345" spans="1:6" ht="25.5" hidden="1" customHeight="1" x14ac:dyDescent="0.25">
      <c r="A345" s="36"/>
      <c r="B345" s="36"/>
      <c r="C345" s="36"/>
      <c r="D345" s="36"/>
      <c r="E345" s="38"/>
      <c r="F345" s="93"/>
    </row>
    <row r="346" spans="1:6" ht="25.5" hidden="1" customHeight="1" x14ac:dyDescent="0.25">
      <c r="A346" s="36"/>
      <c r="B346" s="36"/>
      <c r="C346" s="36"/>
      <c r="D346" s="36"/>
      <c r="E346" s="37"/>
      <c r="F346" s="93"/>
    </row>
    <row r="347" spans="1:6" ht="25.5" hidden="1" customHeight="1" x14ac:dyDescent="0.25">
      <c r="A347" s="36"/>
      <c r="B347" s="36"/>
      <c r="C347" s="36"/>
      <c r="D347" s="36"/>
      <c r="E347" s="37"/>
      <c r="F347" s="93"/>
    </row>
    <row r="348" spans="1:6" ht="25.5" hidden="1" customHeight="1" x14ac:dyDescent="0.25">
      <c r="A348" s="36"/>
      <c r="B348" s="36"/>
      <c r="C348" s="36"/>
      <c r="D348" s="36"/>
      <c r="E348" s="37"/>
      <c r="F348" s="93"/>
    </row>
    <row r="349" spans="1:6" ht="25.5" hidden="1" customHeight="1" x14ac:dyDescent="0.25">
      <c r="A349" s="36"/>
      <c r="B349" s="36"/>
      <c r="C349" s="36"/>
      <c r="D349" s="36"/>
      <c r="E349" s="37"/>
      <c r="F349" s="93"/>
    </row>
    <row r="350" spans="1:6" ht="25.5" hidden="1" customHeight="1" x14ac:dyDescent="0.25">
      <c r="A350" s="36"/>
      <c r="B350" s="36"/>
      <c r="C350" s="36"/>
      <c r="D350" s="36"/>
      <c r="E350" s="37"/>
      <c r="F350" s="93"/>
    </row>
    <row r="351" spans="1:6" ht="25.5" hidden="1" customHeight="1" x14ac:dyDescent="0.25">
      <c r="A351" s="36"/>
      <c r="B351" s="36"/>
      <c r="C351" s="36"/>
      <c r="D351" s="36"/>
      <c r="E351" s="37"/>
      <c r="F351" s="93"/>
    </row>
    <row r="352" spans="1:6" ht="25.5" hidden="1" customHeight="1" x14ac:dyDescent="0.25">
      <c r="A352" s="36"/>
      <c r="B352" s="36"/>
      <c r="C352" s="36"/>
      <c r="D352" s="36"/>
      <c r="E352" s="38"/>
      <c r="F352" s="93"/>
    </row>
    <row r="353" spans="1:6" ht="25.5" hidden="1" customHeight="1" x14ac:dyDescent="0.25">
      <c r="A353" s="36"/>
      <c r="B353" s="36"/>
      <c r="C353" s="36"/>
      <c r="D353" s="36"/>
      <c r="E353" s="37"/>
      <c r="F353" s="93"/>
    </row>
    <row r="354" spans="1:6" ht="25.5" hidden="1" customHeight="1" x14ac:dyDescent="0.25">
      <c r="A354" s="36"/>
      <c r="B354" s="36"/>
      <c r="C354" s="36"/>
      <c r="D354" s="36"/>
      <c r="E354" s="37"/>
      <c r="F354" s="93"/>
    </row>
    <row r="355" spans="1:6" ht="25.5" hidden="1" customHeight="1" x14ac:dyDescent="0.25">
      <c r="A355" s="36"/>
      <c r="B355" s="36"/>
      <c r="C355" s="36"/>
      <c r="D355" s="36"/>
      <c r="E355" s="37"/>
      <c r="F355" s="93"/>
    </row>
    <row r="356" spans="1:6" ht="25.5" hidden="1" customHeight="1" x14ac:dyDescent="0.25">
      <c r="A356" s="36"/>
      <c r="B356" s="36"/>
      <c r="C356" s="36"/>
      <c r="D356" s="36"/>
      <c r="E356" s="37"/>
      <c r="F356" s="93"/>
    </row>
    <row r="357" spans="1:6" ht="25.5" hidden="1" customHeight="1" x14ac:dyDescent="0.25">
      <c r="A357" s="36"/>
      <c r="B357" s="36"/>
      <c r="C357" s="36"/>
      <c r="D357" s="36"/>
      <c r="E357" s="38"/>
      <c r="F357" s="93"/>
    </row>
    <row r="358" spans="1:6" ht="25.5" hidden="1" customHeight="1" x14ac:dyDescent="0.25">
      <c r="A358" s="36"/>
      <c r="B358" s="36"/>
      <c r="C358" s="36"/>
      <c r="D358" s="36"/>
      <c r="E358" s="37"/>
      <c r="F358" s="93"/>
    </row>
    <row r="359" spans="1:6" ht="25.5" hidden="1" customHeight="1" x14ac:dyDescent="0.25">
      <c r="A359" s="36"/>
      <c r="B359" s="36"/>
      <c r="C359" s="36"/>
      <c r="D359" s="36"/>
      <c r="E359" s="37"/>
      <c r="F359" s="93"/>
    </row>
    <row r="360" spans="1:6" ht="25.5" hidden="1" customHeight="1" x14ac:dyDescent="0.25">
      <c r="A360" s="36"/>
      <c r="B360" s="36"/>
      <c r="C360" s="36"/>
      <c r="D360" s="36"/>
      <c r="E360" s="38"/>
      <c r="F360" s="93"/>
    </row>
    <row r="361" spans="1:6" ht="25.5" hidden="1" customHeight="1" x14ac:dyDescent="0.25">
      <c r="A361" s="36"/>
      <c r="B361" s="36"/>
      <c r="C361" s="36"/>
      <c r="D361" s="36"/>
      <c r="E361" s="37"/>
      <c r="F361" s="93"/>
    </row>
    <row r="362" spans="1:6" ht="25.5" hidden="1" customHeight="1" x14ac:dyDescent="0.25">
      <c r="A362" s="36"/>
      <c r="B362" s="36"/>
      <c r="C362" s="36"/>
      <c r="D362" s="36"/>
      <c r="E362" s="37"/>
      <c r="F362" s="93"/>
    </row>
    <row r="363" spans="1:6" ht="25.5" hidden="1" customHeight="1" x14ac:dyDescent="0.25">
      <c r="A363" s="36"/>
      <c r="B363" s="36"/>
      <c r="C363" s="36"/>
      <c r="D363" s="36"/>
      <c r="E363" s="37"/>
      <c r="F363" s="93"/>
    </row>
    <row r="364" spans="1:6" ht="25.5" hidden="1" customHeight="1" x14ac:dyDescent="0.25">
      <c r="A364" s="36"/>
      <c r="B364" s="36"/>
      <c r="C364" s="36"/>
      <c r="D364" s="36"/>
      <c r="E364" s="37"/>
      <c r="F364" s="93"/>
    </row>
    <row r="365" spans="1:6" ht="25.5" hidden="1" customHeight="1" x14ac:dyDescent="0.25">
      <c r="A365" s="36"/>
      <c r="B365" s="36"/>
      <c r="C365" s="36"/>
      <c r="D365" s="36"/>
      <c r="E365" s="37"/>
      <c r="F365" s="93"/>
    </row>
    <row r="366" spans="1:6" ht="25.5" hidden="1" customHeight="1" x14ac:dyDescent="0.25">
      <c r="A366" s="36"/>
      <c r="B366" s="36"/>
      <c r="C366" s="36"/>
      <c r="D366" s="36"/>
      <c r="E366" s="37"/>
      <c r="F366" s="93"/>
    </row>
    <row r="367" spans="1:6" ht="25.5" hidden="1" customHeight="1" x14ac:dyDescent="0.25">
      <c r="A367" s="36"/>
      <c r="B367" s="36"/>
      <c r="C367" s="36"/>
      <c r="D367" s="36"/>
      <c r="E367" s="38"/>
      <c r="F367" s="93"/>
    </row>
    <row r="368" spans="1:6" ht="25.5" hidden="1" customHeight="1" x14ac:dyDescent="0.25">
      <c r="A368" s="36"/>
      <c r="B368" s="36"/>
      <c r="C368" s="36"/>
      <c r="D368" s="36"/>
      <c r="E368" s="37"/>
      <c r="F368" s="93"/>
    </row>
    <row r="369" spans="1:6" ht="25.5" hidden="1" customHeight="1" x14ac:dyDescent="0.25">
      <c r="A369" s="36"/>
      <c r="B369" s="36"/>
      <c r="C369" s="36"/>
      <c r="D369" s="36"/>
      <c r="E369" s="38"/>
      <c r="F369" s="93"/>
    </row>
    <row r="370" spans="1:6" ht="25.5" hidden="1" customHeight="1" x14ac:dyDescent="0.25">
      <c r="A370" s="36"/>
      <c r="B370" s="36"/>
      <c r="C370" s="36"/>
      <c r="D370" s="36"/>
      <c r="E370" s="37"/>
      <c r="F370" s="93"/>
    </row>
    <row r="371" spans="1:6" ht="25.5" hidden="1" customHeight="1" x14ac:dyDescent="0.25">
      <c r="A371" s="36"/>
      <c r="B371" s="36"/>
      <c r="C371" s="36"/>
      <c r="D371" s="36"/>
      <c r="E371" s="37"/>
      <c r="F371" s="93"/>
    </row>
    <row r="372" spans="1:6" ht="25.5" hidden="1" customHeight="1" x14ac:dyDescent="0.25">
      <c r="A372" s="36"/>
      <c r="B372" s="36"/>
      <c r="C372" s="36"/>
      <c r="D372" s="36"/>
      <c r="E372" s="37"/>
      <c r="F372" s="93"/>
    </row>
    <row r="373" spans="1:6" ht="25.5" hidden="1" customHeight="1" x14ac:dyDescent="0.25">
      <c r="A373" s="36"/>
      <c r="B373" s="36"/>
      <c r="C373" s="36"/>
      <c r="D373" s="36"/>
      <c r="E373" s="37"/>
      <c r="F373" s="93"/>
    </row>
    <row r="374" spans="1:6" ht="25.5" hidden="1" customHeight="1" x14ac:dyDescent="0.25">
      <c r="A374" s="36"/>
      <c r="B374" s="36"/>
      <c r="C374" s="36"/>
      <c r="D374" s="36"/>
      <c r="E374" s="37"/>
      <c r="F374" s="93"/>
    </row>
    <row r="375" spans="1:6" ht="25.5" hidden="1" customHeight="1" x14ac:dyDescent="0.25">
      <c r="A375" s="36"/>
      <c r="B375" s="36"/>
      <c r="C375" s="36"/>
      <c r="D375" s="36"/>
      <c r="E375" s="37"/>
      <c r="F375" s="93"/>
    </row>
    <row r="376" spans="1:6" ht="25.5" hidden="1" customHeight="1" x14ac:dyDescent="0.25">
      <c r="A376" s="36"/>
      <c r="B376" s="36"/>
      <c r="C376" s="36"/>
      <c r="D376" s="36"/>
      <c r="E376" s="37"/>
      <c r="F376" s="93"/>
    </row>
    <row r="377" spans="1:6" ht="25.5" hidden="1" customHeight="1" x14ac:dyDescent="0.25">
      <c r="A377" s="36"/>
      <c r="B377" s="36"/>
      <c r="C377" s="36"/>
      <c r="D377" s="36"/>
      <c r="E377" s="37"/>
      <c r="F377" s="93"/>
    </row>
    <row r="378" spans="1:6" ht="25.5" hidden="1" customHeight="1" x14ac:dyDescent="0.25">
      <c r="A378" s="36"/>
      <c r="B378" s="36"/>
      <c r="C378" s="36"/>
      <c r="D378" s="36"/>
      <c r="E378" s="38"/>
      <c r="F378" s="93"/>
    </row>
    <row r="379" spans="1:6" ht="25.5" hidden="1" customHeight="1" x14ac:dyDescent="0.25">
      <c r="A379" s="36"/>
      <c r="B379" s="36"/>
      <c r="C379" s="36"/>
      <c r="D379" s="36"/>
      <c r="E379" s="37"/>
      <c r="F379" s="93"/>
    </row>
    <row r="380" spans="1:6" ht="25.5" hidden="1" customHeight="1" x14ac:dyDescent="0.25">
      <c r="A380" s="36"/>
      <c r="B380" s="36"/>
      <c r="C380" s="36"/>
      <c r="D380" s="36"/>
      <c r="E380" s="37"/>
      <c r="F380" s="93"/>
    </row>
    <row r="381" spans="1:6" ht="25.5" hidden="1" customHeight="1" x14ac:dyDescent="0.25">
      <c r="A381" s="36"/>
      <c r="B381" s="36"/>
      <c r="C381" s="36"/>
      <c r="D381" s="36"/>
      <c r="E381" s="37"/>
      <c r="F381" s="93"/>
    </row>
    <row r="382" spans="1:6" ht="25.5" hidden="1" customHeight="1" x14ac:dyDescent="0.25">
      <c r="A382" s="36"/>
      <c r="B382" s="36"/>
      <c r="C382" s="36"/>
      <c r="D382" s="36"/>
      <c r="E382" s="37"/>
      <c r="F382" s="93"/>
    </row>
    <row r="383" spans="1:6" ht="25.5" hidden="1" customHeight="1" x14ac:dyDescent="0.25">
      <c r="A383" s="36"/>
      <c r="B383" s="36"/>
      <c r="C383" s="36"/>
      <c r="D383" s="36"/>
      <c r="E383" s="37"/>
      <c r="F383" s="93"/>
    </row>
    <row r="384" spans="1:6" ht="25.5" hidden="1" customHeight="1" x14ac:dyDescent="0.25">
      <c r="A384" s="36"/>
      <c r="B384" s="36"/>
      <c r="C384" s="36"/>
      <c r="D384" s="36"/>
      <c r="E384" s="37"/>
      <c r="F384" s="93"/>
    </row>
    <row r="385" spans="1:6" ht="25.5" hidden="1" customHeight="1" x14ac:dyDescent="0.25">
      <c r="A385" s="36"/>
      <c r="B385" s="36"/>
      <c r="C385" s="36"/>
      <c r="D385" s="36"/>
      <c r="E385" s="37"/>
      <c r="F385" s="93"/>
    </row>
    <row r="386" spans="1:6" ht="25.5" hidden="1" customHeight="1" x14ac:dyDescent="0.25">
      <c r="A386" s="36"/>
      <c r="B386" s="36"/>
      <c r="C386" s="36"/>
      <c r="D386" s="36"/>
      <c r="E386" s="37"/>
      <c r="F386" s="93"/>
    </row>
    <row r="387" spans="1:6" ht="25.5" hidden="1" customHeight="1" x14ac:dyDescent="0.25">
      <c r="A387" s="36"/>
      <c r="B387" s="36"/>
      <c r="C387" s="36"/>
      <c r="D387" s="36"/>
      <c r="E387" s="37"/>
      <c r="F387" s="93"/>
    </row>
    <row r="388" spans="1:6" ht="25.5" hidden="1" customHeight="1" x14ac:dyDescent="0.25">
      <c r="A388" s="36"/>
      <c r="B388" s="36"/>
      <c r="C388" s="36"/>
      <c r="D388" s="36"/>
      <c r="E388" s="38"/>
      <c r="F388" s="93"/>
    </row>
    <row r="389" spans="1:6" ht="25.5" hidden="1" customHeight="1" x14ac:dyDescent="0.25">
      <c r="A389" s="36"/>
      <c r="B389" s="36"/>
      <c r="C389" s="36"/>
      <c r="D389" s="36"/>
      <c r="E389" s="37"/>
      <c r="F389" s="93"/>
    </row>
    <row r="390" spans="1:6" ht="25.5" hidden="1" customHeight="1" x14ac:dyDescent="0.25">
      <c r="A390" s="36"/>
      <c r="B390" s="36"/>
      <c r="C390" s="36"/>
      <c r="D390" s="36"/>
      <c r="E390" s="37"/>
      <c r="F390" s="93"/>
    </row>
    <row r="391" spans="1:6" ht="25.5" hidden="1" customHeight="1" x14ac:dyDescent="0.25">
      <c r="A391" s="36"/>
      <c r="B391" s="36"/>
      <c r="C391" s="36"/>
      <c r="D391" s="36"/>
      <c r="E391" s="37"/>
      <c r="F391" s="93"/>
    </row>
    <row r="392" spans="1:6" ht="25.5" hidden="1" customHeight="1" x14ac:dyDescent="0.25">
      <c r="A392" s="36"/>
      <c r="B392" s="36"/>
      <c r="C392" s="36"/>
      <c r="D392" s="36"/>
      <c r="E392" s="37"/>
      <c r="F392" s="93"/>
    </row>
    <row r="393" spans="1:6" ht="25.5" hidden="1" customHeight="1" x14ac:dyDescent="0.25">
      <c r="A393" s="36"/>
      <c r="B393" s="36"/>
      <c r="C393" s="36"/>
      <c r="D393" s="36"/>
      <c r="E393" s="38"/>
      <c r="F393" s="93"/>
    </row>
    <row r="394" spans="1:6" ht="25.5" hidden="1" customHeight="1" x14ac:dyDescent="0.25">
      <c r="A394" s="36"/>
      <c r="B394" s="36"/>
      <c r="C394" s="36"/>
      <c r="D394" s="36"/>
      <c r="E394" s="37"/>
      <c r="F394" s="93"/>
    </row>
    <row r="395" spans="1:6" ht="25.5" hidden="1" customHeight="1" x14ac:dyDescent="0.25">
      <c r="A395" s="36"/>
      <c r="B395" s="36"/>
      <c r="C395" s="36"/>
      <c r="D395" s="36"/>
      <c r="E395" s="37"/>
      <c r="F395" s="93"/>
    </row>
    <row r="396" spans="1:6" ht="25.5" hidden="1" customHeight="1" x14ac:dyDescent="0.25">
      <c r="A396" s="36"/>
      <c r="B396" s="36"/>
      <c r="C396" s="36"/>
      <c r="D396" s="36"/>
      <c r="E396" s="37"/>
      <c r="F396" s="93"/>
    </row>
    <row r="397" spans="1:6" ht="25.5" hidden="1" customHeight="1" x14ac:dyDescent="0.25">
      <c r="A397" s="36"/>
      <c r="B397" s="36"/>
      <c r="C397" s="36"/>
      <c r="D397" s="36"/>
      <c r="E397" s="37"/>
      <c r="F397" s="93"/>
    </row>
    <row r="398" spans="1:6" ht="25.5" hidden="1" customHeight="1" x14ac:dyDescent="0.25">
      <c r="A398" s="36"/>
      <c r="B398" s="36"/>
      <c r="C398" s="36"/>
      <c r="D398" s="36"/>
      <c r="E398" s="37"/>
      <c r="F398" s="93"/>
    </row>
    <row r="399" spans="1:6" ht="25.5" hidden="1" customHeight="1" x14ac:dyDescent="0.25">
      <c r="A399" s="36"/>
      <c r="B399" s="36"/>
      <c r="C399" s="36"/>
      <c r="D399" s="36"/>
      <c r="E399" s="37"/>
      <c r="F399" s="93"/>
    </row>
    <row r="400" spans="1:6" ht="25.5" hidden="1" customHeight="1" x14ac:dyDescent="0.25">
      <c r="A400" s="36"/>
      <c r="B400" s="36"/>
      <c r="C400" s="36"/>
      <c r="D400" s="36"/>
      <c r="E400" s="37"/>
      <c r="F400" s="93"/>
    </row>
    <row r="401" spans="1:6" ht="25.5" hidden="1" customHeight="1" x14ac:dyDescent="0.25">
      <c r="A401" s="36"/>
      <c r="B401" s="36"/>
      <c r="C401" s="36"/>
      <c r="D401" s="36"/>
      <c r="E401" s="37"/>
      <c r="F401" s="93"/>
    </row>
    <row r="402" spans="1:6" ht="25.5" hidden="1" customHeight="1" x14ac:dyDescent="0.25">
      <c r="A402" s="36"/>
      <c r="B402" s="36"/>
      <c r="C402" s="36"/>
      <c r="D402" s="36"/>
      <c r="E402" s="37"/>
      <c r="F402" s="93"/>
    </row>
    <row r="403" spans="1:6" ht="25.5" hidden="1" customHeight="1" x14ac:dyDescent="0.25">
      <c r="A403" s="36"/>
      <c r="B403" s="36"/>
      <c r="C403" s="36"/>
      <c r="D403" s="36"/>
      <c r="E403" s="38"/>
      <c r="F403" s="93"/>
    </row>
    <row r="404" spans="1:6" ht="25.5" hidden="1" customHeight="1" x14ac:dyDescent="0.25">
      <c r="A404" s="36"/>
      <c r="B404" s="36"/>
      <c r="C404" s="36"/>
      <c r="D404" s="36"/>
      <c r="E404" s="38"/>
      <c r="F404" s="93"/>
    </row>
    <row r="405" spans="1:6" ht="25.5" hidden="1" customHeight="1" x14ac:dyDescent="0.25">
      <c r="A405" s="36"/>
      <c r="B405" s="36"/>
      <c r="C405" s="36"/>
      <c r="D405" s="36"/>
      <c r="E405" s="37"/>
      <c r="F405" s="93"/>
    </row>
    <row r="406" spans="1:6" ht="25.5" hidden="1" customHeight="1" x14ac:dyDescent="0.25">
      <c r="A406" s="36"/>
      <c r="B406" s="36"/>
      <c r="C406" s="36"/>
      <c r="D406" s="36"/>
      <c r="E406" s="37"/>
      <c r="F406" s="93"/>
    </row>
    <row r="407" spans="1:6" ht="25.5" hidden="1" customHeight="1" x14ac:dyDescent="0.25">
      <c r="A407" s="36"/>
      <c r="B407" s="36"/>
      <c r="C407" s="36"/>
      <c r="D407" s="36"/>
      <c r="E407" s="37"/>
      <c r="F407" s="93"/>
    </row>
    <row r="408" spans="1:6" ht="25.5" hidden="1" customHeight="1" x14ac:dyDescent="0.25">
      <c r="A408" s="36"/>
      <c r="B408" s="36"/>
      <c r="C408" s="36"/>
      <c r="D408" s="36"/>
      <c r="E408" s="37"/>
      <c r="F408" s="93"/>
    </row>
    <row r="409" spans="1:6" ht="25.5" hidden="1" customHeight="1" x14ac:dyDescent="0.25">
      <c r="A409" s="36"/>
      <c r="B409" s="36"/>
      <c r="C409" s="36"/>
      <c r="D409" s="36"/>
      <c r="E409" s="37"/>
      <c r="F409" s="93"/>
    </row>
    <row r="410" spans="1:6" ht="25.5" hidden="1" customHeight="1" x14ac:dyDescent="0.25">
      <c r="A410" s="36"/>
      <c r="B410" s="36"/>
      <c r="C410" s="36"/>
      <c r="D410" s="36"/>
      <c r="E410" s="37"/>
      <c r="F410" s="93"/>
    </row>
    <row r="411" spans="1:6" ht="25.5" hidden="1" customHeight="1" x14ac:dyDescent="0.25">
      <c r="A411" s="36"/>
      <c r="B411" s="36"/>
      <c r="C411" s="36"/>
      <c r="D411" s="36"/>
      <c r="E411" s="37"/>
      <c r="F411" s="93"/>
    </row>
    <row r="412" spans="1:6" ht="25.5" hidden="1" customHeight="1" x14ac:dyDescent="0.25">
      <c r="A412" s="36"/>
      <c r="B412" s="36"/>
      <c r="C412" s="36"/>
      <c r="D412" s="36"/>
      <c r="E412" s="37"/>
      <c r="F412" s="93"/>
    </row>
    <row r="413" spans="1:6" ht="25.5" hidden="1" customHeight="1" x14ac:dyDescent="0.25">
      <c r="A413" s="36"/>
      <c r="B413" s="36"/>
      <c r="C413" s="36"/>
      <c r="D413" s="36"/>
      <c r="E413" s="38"/>
      <c r="F413" s="93"/>
    </row>
    <row r="414" spans="1:6" ht="25.5" hidden="1" customHeight="1" x14ac:dyDescent="0.25">
      <c r="A414" s="36"/>
      <c r="B414" s="36"/>
      <c r="C414" s="36"/>
      <c r="D414" s="36"/>
      <c r="E414" s="37"/>
      <c r="F414" s="93"/>
    </row>
    <row r="415" spans="1:6" ht="25.5" hidden="1" customHeight="1" x14ac:dyDescent="0.25">
      <c r="A415" s="36"/>
      <c r="B415" s="36"/>
      <c r="C415" s="36"/>
      <c r="D415" s="36"/>
      <c r="E415" s="37"/>
      <c r="F415" s="93"/>
    </row>
    <row r="416" spans="1:6" ht="25.5" hidden="1" customHeight="1" x14ac:dyDescent="0.25">
      <c r="A416" s="36"/>
      <c r="B416" s="36"/>
      <c r="C416" s="36"/>
      <c r="D416" s="36"/>
      <c r="E416" s="37"/>
      <c r="F416" s="93"/>
    </row>
    <row r="417" spans="1:6" ht="25.5" hidden="1" customHeight="1" x14ac:dyDescent="0.25">
      <c r="A417" s="36"/>
      <c r="B417" s="36"/>
      <c r="C417" s="36"/>
      <c r="D417" s="36"/>
      <c r="E417" s="37"/>
      <c r="F417" s="93"/>
    </row>
    <row r="418" spans="1:6" ht="25.5" hidden="1" customHeight="1" x14ac:dyDescent="0.25">
      <c r="A418" s="36"/>
      <c r="B418" s="36"/>
      <c r="C418" s="36"/>
      <c r="D418" s="36"/>
      <c r="E418" s="37"/>
      <c r="F418" s="93"/>
    </row>
    <row r="419" spans="1:6" ht="25.5" hidden="1" customHeight="1" x14ac:dyDescent="0.25">
      <c r="A419" s="36"/>
      <c r="B419" s="36"/>
      <c r="C419" s="36"/>
      <c r="D419" s="36"/>
      <c r="E419" s="37"/>
      <c r="F419" s="93"/>
    </row>
    <row r="420" spans="1:6" ht="25.5" hidden="1" customHeight="1" x14ac:dyDescent="0.25">
      <c r="A420" s="36"/>
      <c r="B420" s="36"/>
      <c r="C420" s="36"/>
      <c r="D420" s="36"/>
      <c r="E420" s="37"/>
      <c r="F420" s="93"/>
    </row>
    <row r="421" spans="1:6" ht="25.5" hidden="1" customHeight="1" x14ac:dyDescent="0.25">
      <c r="A421" s="36"/>
      <c r="B421" s="36"/>
      <c r="C421" s="36"/>
      <c r="D421" s="36"/>
      <c r="E421" s="37"/>
      <c r="F421" s="93"/>
    </row>
    <row r="422" spans="1:6" ht="25.5" hidden="1" customHeight="1" x14ac:dyDescent="0.25">
      <c r="A422" s="36"/>
      <c r="B422" s="36"/>
      <c r="C422" s="36"/>
      <c r="D422" s="36"/>
      <c r="E422" s="38"/>
      <c r="F422" s="93"/>
    </row>
    <row r="423" spans="1:6" ht="25.5" hidden="1" customHeight="1" x14ac:dyDescent="0.25">
      <c r="A423" s="36"/>
      <c r="B423" s="36"/>
      <c r="C423" s="36"/>
      <c r="D423" s="36"/>
      <c r="E423" s="37"/>
      <c r="F423" s="93"/>
    </row>
    <row r="424" spans="1:6" ht="25.5" hidden="1" customHeight="1" x14ac:dyDescent="0.25">
      <c r="A424" s="36"/>
      <c r="B424" s="36"/>
      <c r="C424" s="36"/>
      <c r="D424" s="36"/>
      <c r="E424" s="37"/>
      <c r="F424" s="93"/>
    </row>
    <row r="425" spans="1:6" ht="25.5" hidden="1" customHeight="1" x14ac:dyDescent="0.25">
      <c r="A425" s="36"/>
      <c r="B425" s="36"/>
      <c r="C425" s="36"/>
      <c r="D425" s="36"/>
      <c r="E425" s="38"/>
      <c r="F425" s="93"/>
    </row>
    <row r="426" spans="1:6" ht="25.5" hidden="1" customHeight="1" x14ac:dyDescent="0.25">
      <c r="A426" s="36"/>
      <c r="B426" s="36"/>
      <c r="C426" s="36"/>
      <c r="D426" s="36"/>
      <c r="E426" s="38"/>
      <c r="F426" s="93"/>
    </row>
    <row r="427" spans="1:6" ht="25.5" hidden="1" customHeight="1" x14ac:dyDescent="0.25">
      <c r="A427" s="36"/>
      <c r="B427" s="36"/>
      <c r="C427" s="36"/>
      <c r="D427" s="36"/>
      <c r="E427" s="37"/>
      <c r="F427" s="93"/>
    </row>
    <row r="428" spans="1:6" ht="25.5" hidden="1" customHeight="1" x14ac:dyDescent="0.25">
      <c r="A428" s="36"/>
      <c r="B428" s="36"/>
      <c r="C428" s="36"/>
      <c r="D428" s="36"/>
      <c r="E428" s="37"/>
      <c r="F428" s="93"/>
    </row>
    <row r="429" spans="1:6" ht="25.5" hidden="1" customHeight="1" x14ac:dyDescent="0.25">
      <c r="A429" s="36"/>
      <c r="B429" s="36"/>
      <c r="C429" s="36"/>
      <c r="D429" s="36"/>
      <c r="E429" s="37"/>
      <c r="F429" s="93"/>
    </row>
    <row r="430" spans="1:6" ht="25.5" hidden="1" customHeight="1" x14ac:dyDescent="0.25">
      <c r="A430" s="36"/>
      <c r="B430" s="36"/>
      <c r="C430" s="36"/>
      <c r="D430" s="36"/>
      <c r="E430" s="37"/>
      <c r="F430" s="93"/>
    </row>
    <row r="431" spans="1:6" ht="25.5" hidden="1" customHeight="1" x14ac:dyDescent="0.25">
      <c r="A431" s="36"/>
      <c r="B431" s="36"/>
      <c r="C431" s="36"/>
      <c r="D431" s="36"/>
      <c r="E431" s="37"/>
      <c r="F431" s="93"/>
    </row>
    <row r="432" spans="1:6" ht="25.5" hidden="1" customHeight="1" x14ac:dyDescent="0.25">
      <c r="A432" s="36"/>
      <c r="B432" s="36"/>
      <c r="C432" s="36"/>
      <c r="D432" s="36"/>
      <c r="E432" s="37"/>
      <c r="F432" s="93"/>
    </row>
    <row r="433" spans="1:6" ht="25.5" hidden="1" customHeight="1" x14ac:dyDescent="0.25">
      <c r="A433" s="36"/>
      <c r="B433" s="36"/>
      <c r="C433" s="36"/>
      <c r="D433" s="36"/>
      <c r="E433" s="37"/>
      <c r="F433" s="93"/>
    </row>
    <row r="434" spans="1:6" ht="25.5" hidden="1" customHeight="1" x14ac:dyDescent="0.25">
      <c r="A434" s="36"/>
      <c r="B434" s="36"/>
      <c r="C434" s="36"/>
      <c r="D434" s="36"/>
      <c r="E434" s="37"/>
      <c r="F434" s="93"/>
    </row>
    <row r="435" spans="1:6" ht="25.5" hidden="1" customHeight="1" x14ac:dyDescent="0.25">
      <c r="A435" s="36"/>
      <c r="B435" s="36"/>
      <c r="C435" s="36"/>
      <c r="D435" s="36"/>
      <c r="E435" s="37"/>
      <c r="F435" s="93"/>
    </row>
    <row r="436" spans="1:6" ht="25.5" hidden="1" customHeight="1" x14ac:dyDescent="0.25">
      <c r="A436" s="36"/>
      <c r="B436" s="36"/>
      <c r="C436" s="36"/>
      <c r="D436" s="36"/>
      <c r="E436" s="37"/>
      <c r="F436" s="93"/>
    </row>
    <row r="437" spans="1:6" ht="25.5" hidden="1" customHeight="1" x14ac:dyDescent="0.25">
      <c r="A437" s="36"/>
      <c r="B437" s="36"/>
      <c r="C437" s="36"/>
      <c r="D437" s="36"/>
      <c r="E437" s="37"/>
      <c r="F437" s="93"/>
    </row>
    <row r="438" spans="1:6" ht="25.5" hidden="1" customHeight="1" x14ac:dyDescent="0.25">
      <c r="A438" s="36"/>
      <c r="B438" s="36"/>
      <c r="C438" s="36"/>
      <c r="D438" s="36"/>
      <c r="E438" s="37"/>
      <c r="F438" s="93"/>
    </row>
    <row r="439" spans="1:6" ht="25.5" hidden="1" customHeight="1" x14ac:dyDescent="0.25">
      <c r="A439" s="36"/>
      <c r="B439" s="36"/>
      <c r="C439" s="36"/>
      <c r="D439" s="36"/>
      <c r="E439" s="38"/>
      <c r="F439" s="93"/>
    </row>
    <row r="440" spans="1:6" ht="25.5" hidden="1" customHeight="1" x14ac:dyDescent="0.25">
      <c r="A440" s="36"/>
      <c r="B440" s="36"/>
      <c r="C440" s="36"/>
      <c r="D440" s="36"/>
      <c r="E440" s="37"/>
      <c r="F440" s="93"/>
    </row>
    <row r="441" spans="1:6" ht="25.5" hidden="1" customHeight="1" x14ac:dyDescent="0.25">
      <c r="A441" s="36"/>
      <c r="B441" s="36"/>
      <c r="C441" s="36"/>
      <c r="D441" s="36"/>
      <c r="E441" s="37"/>
      <c r="F441" s="93"/>
    </row>
    <row r="442" spans="1:6" ht="25.5" hidden="1" customHeight="1" x14ac:dyDescent="0.25">
      <c r="A442" s="36"/>
      <c r="B442" s="36"/>
      <c r="C442" s="36"/>
      <c r="D442" s="36"/>
      <c r="E442" s="37"/>
      <c r="F442" s="93"/>
    </row>
    <row r="443" spans="1:6" ht="25.5" hidden="1" customHeight="1" x14ac:dyDescent="0.25">
      <c r="A443" s="36"/>
      <c r="B443" s="36"/>
      <c r="C443" s="36"/>
      <c r="D443" s="36"/>
      <c r="E443" s="37"/>
      <c r="F443" s="93"/>
    </row>
    <row r="444" spans="1:6" ht="25.5" hidden="1" customHeight="1" x14ac:dyDescent="0.25">
      <c r="A444" s="36"/>
      <c r="B444" s="36"/>
      <c r="C444" s="36"/>
      <c r="D444" s="36"/>
      <c r="E444" s="37"/>
      <c r="F444" s="93"/>
    </row>
    <row r="445" spans="1:6" ht="25.5" hidden="1" customHeight="1" x14ac:dyDescent="0.25">
      <c r="A445" s="36"/>
      <c r="B445" s="36"/>
      <c r="C445" s="36"/>
      <c r="D445" s="36"/>
      <c r="E445" s="37"/>
      <c r="F445" s="93"/>
    </row>
    <row r="446" spans="1:6" ht="25.5" hidden="1" customHeight="1" x14ac:dyDescent="0.25">
      <c r="A446" s="36"/>
      <c r="B446" s="36"/>
      <c r="C446" s="36"/>
      <c r="D446" s="36"/>
      <c r="E446" s="38"/>
      <c r="F446" s="93"/>
    </row>
    <row r="447" spans="1:6" ht="25.5" hidden="1" customHeight="1" x14ac:dyDescent="0.25">
      <c r="A447" s="36"/>
      <c r="B447" s="36"/>
      <c r="C447" s="36"/>
      <c r="D447" s="36"/>
      <c r="E447" s="37"/>
      <c r="F447" s="93"/>
    </row>
    <row r="448" spans="1:6" ht="25.5" hidden="1" customHeight="1" x14ac:dyDescent="0.25">
      <c r="A448" s="36"/>
      <c r="B448" s="36"/>
      <c r="C448" s="36"/>
      <c r="D448" s="36"/>
      <c r="E448" s="37"/>
      <c r="F448" s="93"/>
    </row>
    <row r="449" spans="1:6" ht="25.5" hidden="1" customHeight="1" x14ac:dyDescent="0.25">
      <c r="A449" s="36"/>
      <c r="B449" s="36"/>
      <c r="C449" s="36"/>
      <c r="D449" s="36"/>
      <c r="E449" s="37"/>
      <c r="F449" s="93"/>
    </row>
    <row r="450" spans="1:6" ht="25.5" hidden="1" customHeight="1" x14ac:dyDescent="0.25">
      <c r="A450" s="36"/>
      <c r="B450" s="36"/>
      <c r="C450" s="36"/>
      <c r="D450" s="36"/>
      <c r="E450" s="37"/>
      <c r="F450" s="93"/>
    </row>
    <row r="451" spans="1:6" ht="25.5" hidden="1" customHeight="1" x14ac:dyDescent="0.25">
      <c r="A451" s="36"/>
      <c r="B451" s="36"/>
      <c r="C451" s="36"/>
      <c r="D451" s="36"/>
      <c r="E451" s="37"/>
      <c r="F451" s="93"/>
    </row>
    <row r="452" spans="1:6" ht="25.5" hidden="1" customHeight="1" x14ac:dyDescent="0.25">
      <c r="A452" s="36"/>
      <c r="B452" s="36"/>
      <c r="C452" s="36"/>
      <c r="D452" s="36"/>
      <c r="E452" s="37"/>
      <c r="F452" s="93"/>
    </row>
    <row r="453" spans="1:6" ht="25.5" hidden="1" customHeight="1" x14ac:dyDescent="0.25">
      <c r="A453" s="36"/>
      <c r="B453" s="36"/>
      <c r="C453" s="36"/>
      <c r="D453" s="36"/>
      <c r="E453" s="37"/>
      <c r="F453" s="93"/>
    </row>
    <row r="454" spans="1:6" ht="25.5" hidden="1" customHeight="1" x14ac:dyDescent="0.25">
      <c r="A454" s="36"/>
      <c r="B454" s="36"/>
      <c r="C454" s="36"/>
      <c r="D454" s="36"/>
      <c r="E454" s="37"/>
      <c r="F454" s="93"/>
    </row>
    <row r="455" spans="1:6" ht="25.5" hidden="1" customHeight="1" x14ac:dyDescent="0.25">
      <c r="A455" s="36"/>
      <c r="B455" s="36"/>
      <c r="C455" s="36"/>
      <c r="D455" s="36"/>
      <c r="E455" s="37"/>
      <c r="F455" s="93"/>
    </row>
    <row r="456" spans="1:6" ht="25.5" hidden="1" customHeight="1" x14ac:dyDescent="0.25">
      <c r="A456" s="36"/>
      <c r="B456" s="36"/>
      <c r="C456" s="36"/>
      <c r="D456" s="36"/>
      <c r="E456" s="38"/>
      <c r="F456" s="93"/>
    </row>
    <row r="457" spans="1:6" ht="25.5" hidden="1" customHeight="1" x14ac:dyDescent="0.25">
      <c r="A457" s="36"/>
      <c r="B457" s="36"/>
      <c r="C457" s="36"/>
      <c r="D457" s="36"/>
      <c r="E457" s="37"/>
      <c r="F457" s="93"/>
    </row>
    <row r="458" spans="1:6" ht="25.5" hidden="1" customHeight="1" x14ac:dyDescent="0.25">
      <c r="A458" s="36"/>
      <c r="B458" s="36"/>
      <c r="C458" s="36"/>
      <c r="D458" s="36"/>
      <c r="E458" s="37"/>
      <c r="F458" s="93"/>
    </row>
    <row r="459" spans="1:6" ht="25.5" hidden="1" customHeight="1" x14ac:dyDescent="0.25">
      <c r="A459" s="36"/>
      <c r="B459" s="36"/>
      <c r="C459" s="36"/>
      <c r="D459" s="36"/>
      <c r="E459" s="37"/>
      <c r="F459" s="93"/>
    </row>
    <row r="460" spans="1:6" ht="25.5" hidden="1" customHeight="1" x14ac:dyDescent="0.25">
      <c r="A460" s="36"/>
      <c r="B460" s="36"/>
      <c r="C460" s="36"/>
      <c r="D460" s="36"/>
      <c r="E460" s="37"/>
      <c r="F460" s="93"/>
    </row>
    <row r="461" spans="1:6" ht="25.5" hidden="1" customHeight="1" x14ac:dyDescent="0.25">
      <c r="A461" s="36"/>
      <c r="B461" s="36"/>
      <c r="C461" s="36"/>
      <c r="D461" s="36"/>
      <c r="E461" s="37"/>
      <c r="F461" s="93"/>
    </row>
    <row r="462" spans="1:6" ht="25.5" hidden="1" customHeight="1" x14ac:dyDescent="0.25">
      <c r="A462" s="36"/>
      <c r="B462" s="36"/>
      <c r="C462" s="36"/>
      <c r="D462" s="36"/>
      <c r="E462" s="37"/>
      <c r="F462" s="93"/>
    </row>
    <row r="463" spans="1:6" ht="25.5" hidden="1" customHeight="1" x14ac:dyDescent="0.25">
      <c r="A463" s="36"/>
      <c r="B463" s="36"/>
      <c r="C463" s="36"/>
      <c r="D463" s="36"/>
      <c r="E463" s="37"/>
      <c r="F463" s="93"/>
    </row>
    <row r="464" spans="1:6" ht="25.5" hidden="1" customHeight="1" x14ac:dyDescent="0.25">
      <c r="A464" s="36"/>
      <c r="B464" s="36"/>
      <c r="C464" s="36"/>
      <c r="D464" s="36"/>
      <c r="E464" s="37"/>
      <c r="F464" s="93"/>
    </row>
    <row r="465" spans="1:6" ht="25.5" hidden="1" customHeight="1" x14ac:dyDescent="0.25">
      <c r="A465" s="36"/>
      <c r="B465" s="36"/>
      <c r="C465" s="36"/>
      <c r="D465" s="36"/>
      <c r="E465" s="37"/>
      <c r="F465" s="93"/>
    </row>
    <row r="466" spans="1:6" ht="25.5" hidden="1" customHeight="1" x14ac:dyDescent="0.25">
      <c r="A466" s="36"/>
      <c r="B466" s="36"/>
      <c r="C466" s="36"/>
      <c r="D466" s="36"/>
      <c r="E466" s="38"/>
      <c r="F466" s="93"/>
    </row>
    <row r="467" spans="1:6" ht="25.5" hidden="1" customHeight="1" x14ac:dyDescent="0.25">
      <c r="A467" s="36"/>
      <c r="B467" s="36"/>
      <c r="C467" s="36"/>
      <c r="D467" s="36"/>
      <c r="E467" s="37"/>
      <c r="F467" s="93"/>
    </row>
    <row r="468" spans="1:6" ht="25.5" hidden="1" customHeight="1" x14ac:dyDescent="0.25">
      <c r="A468" s="36"/>
      <c r="B468" s="36"/>
      <c r="C468" s="36"/>
      <c r="D468" s="36"/>
      <c r="E468" s="37"/>
      <c r="F468" s="93"/>
    </row>
    <row r="469" spans="1:6" ht="25.5" hidden="1" customHeight="1" x14ac:dyDescent="0.25">
      <c r="A469" s="36"/>
      <c r="B469" s="36"/>
      <c r="C469" s="36"/>
      <c r="D469" s="36"/>
      <c r="E469" s="38"/>
      <c r="F469" s="93"/>
    </row>
    <row r="470" spans="1:6" ht="25.5" hidden="1" customHeight="1" x14ac:dyDescent="0.25">
      <c r="A470" s="36"/>
      <c r="B470" s="36"/>
      <c r="C470" s="36"/>
      <c r="D470" s="36"/>
      <c r="E470" s="37"/>
      <c r="F470" s="93"/>
    </row>
    <row r="471" spans="1:6" ht="25.5" hidden="1" customHeight="1" x14ac:dyDescent="0.25">
      <c r="A471" s="36"/>
      <c r="B471" s="36"/>
      <c r="C471" s="36"/>
      <c r="D471" s="36"/>
      <c r="E471" s="37"/>
      <c r="F471" s="93"/>
    </row>
    <row r="472" spans="1:6" ht="25.5" hidden="1" customHeight="1" x14ac:dyDescent="0.25">
      <c r="A472" s="36"/>
      <c r="B472" s="36"/>
      <c r="C472" s="36"/>
      <c r="D472" s="36"/>
      <c r="E472" s="37"/>
      <c r="F472" s="93"/>
    </row>
    <row r="473" spans="1:6" ht="25.5" hidden="1" customHeight="1" x14ac:dyDescent="0.25">
      <c r="A473" s="36"/>
      <c r="B473" s="36"/>
      <c r="C473" s="36"/>
      <c r="D473" s="36"/>
      <c r="E473" s="38"/>
      <c r="F473" s="93"/>
    </row>
    <row r="474" spans="1:6" ht="25.5" hidden="1" customHeight="1" x14ac:dyDescent="0.25">
      <c r="A474" s="36"/>
      <c r="B474" s="36"/>
      <c r="C474" s="36"/>
      <c r="D474" s="36"/>
      <c r="E474" s="38"/>
      <c r="F474" s="93"/>
    </row>
    <row r="475" spans="1:6" ht="25.5" hidden="1" customHeight="1" x14ac:dyDescent="0.25">
      <c r="A475" s="36"/>
      <c r="B475" s="36"/>
      <c r="C475" s="36"/>
      <c r="D475" s="36"/>
      <c r="E475" s="37"/>
      <c r="F475" s="93"/>
    </row>
    <row r="476" spans="1:6" ht="25.5" hidden="1" customHeight="1" x14ac:dyDescent="0.25">
      <c r="A476" s="36"/>
      <c r="B476" s="36"/>
      <c r="C476" s="36"/>
      <c r="D476" s="36"/>
      <c r="E476" s="37"/>
      <c r="F476" s="93"/>
    </row>
    <row r="477" spans="1:6" ht="25.5" hidden="1" customHeight="1" x14ac:dyDescent="0.25">
      <c r="A477" s="36"/>
      <c r="B477" s="36"/>
      <c r="C477" s="36"/>
      <c r="D477" s="36"/>
      <c r="E477" s="37"/>
      <c r="F477" s="93"/>
    </row>
    <row r="478" spans="1:6" ht="25.5" hidden="1" customHeight="1" x14ac:dyDescent="0.25">
      <c r="A478" s="36"/>
      <c r="B478" s="36"/>
      <c r="C478" s="36"/>
      <c r="D478" s="36"/>
      <c r="E478" s="37"/>
      <c r="F478" s="93"/>
    </row>
    <row r="479" spans="1:6" ht="25.5" hidden="1" customHeight="1" x14ac:dyDescent="0.25">
      <c r="A479" s="36"/>
      <c r="B479" s="36"/>
      <c r="C479" s="36"/>
      <c r="D479" s="36"/>
      <c r="E479" s="37"/>
      <c r="F479" s="93"/>
    </row>
    <row r="480" spans="1:6" ht="25.5" hidden="1" customHeight="1" x14ac:dyDescent="0.25">
      <c r="A480" s="36"/>
      <c r="B480" s="36"/>
      <c r="C480" s="36"/>
      <c r="D480" s="36"/>
      <c r="E480" s="37"/>
      <c r="F480" s="93"/>
    </row>
    <row r="481" spans="1:6" ht="25.5" hidden="1" customHeight="1" x14ac:dyDescent="0.25">
      <c r="A481" s="36"/>
      <c r="B481" s="36"/>
      <c r="C481" s="36"/>
      <c r="D481" s="36"/>
      <c r="E481" s="38"/>
      <c r="F481" s="93"/>
    </row>
    <row r="482" spans="1:6" ht="25.5" hidden="1" customHeight="1" x14ac:dyDescent="0.25">
      <c r="A482" s="36"/>
      <c r="B482" s="36"/>
      <c r="C482" s="36"/>
      <c r="D482" s="36"/>
      <c r="E482" s="37"/>
      <c r="F482" s="93"/>
    </row>
    <row r="483" spans="1:6" ht="25.5" hidden="1" customHeight="1" x14ac:dyDescent="0.25">
      <c r="A483" s="36"/>
      <c r="B483" s="36"/>
      <c r="C483" s="36"/>
      <c r="D483" s="36"/>
      <c r="E483" s="37"/>
      <c r="F483" s="93"/>
    </row>
    <row r="484" spans="1:6" ht="25.5" hidden="1" customHeight="1" x14ac:dyDescent="0.25">
      <c r="A484" s="36"/>
      <c r="B484" s="36"/>
      <c r="C484" s="36"/>
      <c r="D484" s="36"/>
      <c r="E484" s="37"/>
      <c r="F484" s="93"/>
    </row>
    <row r="485" spans="1:6" ht="25.5" hidden="1" customHeight="1" x14ac:dyDescent="0.25">
      <c r="A485" s="36"/>
      <c r="B485" s="36"/>
      <c r="C485" s="36"/>
      <c r="D485" s="36"/>
      <c r="E485" s="37"/>
      <c r="F485" s="93"/>
    </row>
    <row r="486" spans="1:6" ht="25.5" hidden="1" customHeight="1" x14ac:dyDescent="0.25">
      <c r="A486" s="36"/>
      <c r="B486" s="36"/>
      <c r="C486" s="36"/>
      <c r="D486" s="36"/>
      <c r="E486" s="37"/>
      <c r="F486" s="93"/>
    </row>
    <row r="487" spans="1:6" ht="25.5" hidden="1" customHeight="1" x14ac:dyDescent="0.25">
      <c r="A487" s="36"/>
      <c r="B487" s="36"/>
      <c r="C487" s="36"/>
      <c r="D487" s="36"/>
      <c r="E487" s="38"/>
      <c r="F487" s="93"/>
    </row>
    <row r="488" spans="1:6" ht="25.5" hidden="1" customHeight="1" x14ac:dyDescent="0.25">
      <c r="A488" s="36"/>
      <c r="B488" s="36"/>
      <c r="C488" s="36"/>
      <c r="D488" s="36"/>
      <c r="E488" s="37"/>
      <c r="F488" s="93"/>
    </row>
    <row r="489" spans="1:6" ht="25.5" hidden="1" customHeight="1" x14ac:dyDescent="0.25">
      <c r="A489" s="36"/>
      <c r="B489" s="36"/>
      <c r="C489" s="36"/>
      <c r="D489" s="36"/>
      <c r="E489" s="37"/>
      <c r="F489" s="93"/>
    </row>
    <row r="490" spans="1:6" ht="25.5" hidden="1" customHeight="1" x14ac:dyDescent="0.25">
      <c r="A490" s="36"/>
      <c r="B490" s="36"/>
      <c r="C490" s="36"/>
      <c r="D490" s="36"/>
      <c r="E490" s="37"/>
      <c r="F490" s="93"/>
    </row>
    <row r="491" spans="1:6" ht="25.5" hidden="1" customHeight="1" x14ac:dyDescent="0.25">
      <c r="A491" s="36"/>
      <c r="B491" s="36"/>
      <c r="C491" s="36"/>
      <c r="D491" s="36"/>
      <c r="E491" s="38"/>
      <c r="F491" s="93"/>
    </row>
    <row r="492" spans="1:6" ht="25.5" hidden="1" customHeight="1" x14ac:dyDescent="0.25">
      <c r="A492" s="36"/>
      <c r="B492" s="36"/>
      <c r="C492" s="36"/>
      <c r="D492" s="36"/>
      <c r="E492" s="38"/>
      <c r="F492" s="93"/>
    </row>
    <row r="493" spans="1:6" ht="25.5" hidden="1" customHeight="1" x14ac:dyDescent="0.25">
      <c r="A493" s="36"/>
      <c r="B493" s="36"/>
      <c r="C493" s="36"/>
      <c r="D493" s="36"/>
      <c r="E493" s="37"/>
      <c r="F493" s="93"/>
    </row>
    <row r="494" spans="1:6" ht="25.5" hidden="1" customHeight="1" x14ac:dyDescent="0.25">
      <c r="A494" s="36"/>
      <c r="B494" s="36"/>
      <c r="C494" s="36"/>
      <c r="D494" s="36"/>
      <c r="E494" s="37"/>
      <c r="F494" s="93"/>
    </row>
    <row r="495" spans="1:6" ht="25.5" hidden="1" customHeight="1" x14ac:dyDescent="0.25">
      <c r="A495" s="36"/>
      <c r="B495" s="36"/>
      <c r="C495" s="36"/>
      <c r="D495" s="36"/>
      <c r="E495" s="37"/>
      <c r="F495" s="93"/>
    </row>
    <row r="496" spans="1:6" ht="25.5" hidden="1" customHeight="1" x14ac:dyDescent="0.25">
      <c r="A496" s="36"/>
      <c r="B496" s="36"/>
      <c r="C496" s="36"/>
      <c r="D496" s="36"/>
      <c r="E496" s="37"/>
      <c r="F496" s="93"/>
    </row>
    <row r="497" spans="1:6" ht="25.5" hidden="1" customHeight="1" x14ac:dyDescent="0.25">
      <c r="A497" s="36"/>
      <c r="B497" s="36"/>
      <c r="C497" s="36"/>
      <c r="D497" s="36"/>
      <c r="E497" s="37"/>
      <c r="F497" s="93"/>
    </row>
    <row r="498" spans="1:6" ht="25.5" hidden="1" customHeight="1" x14ac:dyDescent="0.25">
      <c r="A498" s="36"/>
      <c r="B498" s="36"/>
      <c r="C498" s="36"/>
      <c r="D498" s="36"/>
      <c r="E498" s="37"/>
      <c r="F498" s="93"/>
    </row>
    <row r="499" spans="1:6" ht="25.5" hidden="1" customHeight="1" x14ac:dyDescent="0.25">
      <c r="A499" s="36"/>
      <c r="B499" s="36"/>
      <c r="C499" s="36"/>
      <c r="D499" s="36"/>
      <c r="E499" s="37"/>
      <c r="F499" s="93"/>
    </row>
    <row r="500" spans="1:6" ht="25.5" hidden="1" customHeight="1" x14ac:dyDescent="0.25">
      <c r="A500" s="36"/>
      <c r="B500" s="36"/>
      <c r="C500" s="36"/>
      <c r="D500" s="36"/>
      <c r="E500" s="37"/>
      <c r="F500" s="93"/>
    </row>
    <row r="501" spans="1:6" ht="25.5" hidden="1" customHeight="1" x14ac:dyDescent="0.25">
      <c r="A501" s="36"/>
      <c r="B501" s="36"/>
      <c r="C501" s="36"/>
      <c r="D501" s="36"/>
      <c r="E501" s="38"/>
      <c r="F501" s="93"/>
    </row>
    <row r="502" spans="1:6" ht="25.5" hidden="1" customHeight="1" x14ac:dyDescent="0.25">
      <c r="A502" s="36"/>
      <c r="B502" s="36"/>
      <c r="C502" s="36"/>
      <c r="D502" s="36"/>
      <c r="E502" s="37"/>
      <c r="F502" s="93"/>
    </row>
    <row r="503" spans="1:6" ht="25.5" hidden="1" customHeight="1" x14ac:dyDescent="0.25">
      <c r="A503" s="36"/>
      <c r="B503" s="36"/>
      <c r="C503" s="36"/>
      <c r="D503" s="36"/>
      <c r="E503" s="37"/>
      <c r="F503" s="93"/>
    </row>
    <row r="504" spans="1:6" ht="25.5" hidden="1" customHeight="1" x14ac:dyDescent="0.25">
      <c r="A504" s="36"/>
      <c r="B504" s="36"/>
      <c r="C504" s="36"/>
      <c r="D504" s="36"/>
      <c r="E504" s="37"/>
      <c r="F504" s="93"/>
    </row>
    <row r="505" spans="1:6" ht="25.5" hidden="1" customHeight="1" x14ac:dyDescent="0.25">
      <c r="A505" s="36"/>
      <c r="B505" s="36"/>
      <c r="C505" s="36"/>
      <c r="D505" s="36"/>
      <c r="E505" s="37"/>
      <c r="F505" s="93"/>
    </row>
    <row r="506" spans="1:6" ht="25.5" hidden="1" customHeight="1" x14ac:dyDescent="0.25">
      <c r="A506" s="36"/>
      <c r="B506" s="36"/>
      <c r="C506" s="36"/>
      <c r="D506" s="36"/>
      <c r="E506" s="37"/>
      <c r="F506" s="93"/>
    </row>
    <row r="507" spans="1:6" ht="25.5" hidden="1" customHeight="1" x14ac:dyDescent="0.25">
      <c r="A507" s="36"/>
      <c r="B507" s="36"/>
      <c r="C507" s="36"/>
      <c r="D507" s="36"/>
      <c r="E507" s="37"/>
      <c r="F507" s="93"/>
    </row>
    <row r="508" spans="1:6" ht="25.5" hidden="1" customHeight="1" x14ac:dyDescent="0.25">
      <c r="A508" s="36"/>
      <c r="B508" s="36"/>
      <c r="C508" s="36"/>
      <c r="D508" s="36"/>
      <c r="E508" s="37"/>
      <c r="F508" s="93"/>
    </row>
    <row r="509" spans="1:6" ht="25.5" hidden="1" customHeight="1" x14ac:dyDescent="0.25">
      <c r="A509" s="36"/>
      <c r="B509" s="36"/>
      <c r="C509" s="36"/>
      <c r="D509" s="36"/>
      <c r="E509" s="37"/>
      <c r="F509" s="93"/>
    </row>
    <row r="510" spans="1:6" ht="25.5" hidden="1" customHeight="1" x14ac:dyDescent="0.25">
      <c r="A510" s="36"/>
      <c r="B510" s="36"/>
      <c r="C510" s="36"/>
      <c r="D510" s="36"/>
      <c r="E510" s="38"/>
      <c r="F510" s="93"/>
    </row>
    <row r="511" spans="1:6" ht="25.5" hidden="1" customHeight="1" x14ac:dyDescent="0.25">
      <c r="A511" s="36"/>
      <c r="B511" s="36"/>
      <c r="C511" s="36"/>
      <c r="D511" s="36"/>
      <c r="E511" s="37"/>
      <c r="F511" s="93"/>
    </row>
    <row r="512" spans="1:6" ht="25.5" hidden="1" customHeight="1" x14ac:dyDescent="0.25">
      <c r="A512" s="36"/>
      <c r="B512" s="36"/>
      <c r="C512" s="36"/>
      <c r="D512" s="36"/>
      <c r="E512" s="37"/>
      <c r="F512" s="93"/>
    </row>
    <row r="513" spans="1:6" ht="25.5" hidden="1" customHeight="1" x14ac:dyDescent="0.25">
      <c r="A513" s="36"/>
      <c r="B513" s="36"/>
      <c r="C513" s="36"/>
      <c r="D513" s="36"/>
      <c r="E513" s="38"/>
      <c r="F513" s="93"/>
    </row>
    <row r="514" spans="1:6" ht="25.5" hidden="1" customHeight="1" x14ac:dyDescent="0.25">
      <c r="A514" s="36"/>
      <c r="B514" s="36"/>
      <c r="C514" s="36"/>
      <c r="D514" s="36"/>
      <c r="E514" s="37"/>
      <c r="F514" s="93"/>
    </row>
    <row r="515" spans="1:6" ht="25.5" hidden="1" customHeight="1" x14ac:dyDescent="0.25">
      <c r="A515" s="36"/>
      <c r="B515" s="36"/>
      <c r="C515" s="36"/>
      <c r="D515" s="36"/>
      <c r="E515" s="37"/>
      <c r="F515" s="93"/>
    </row>
    <row r="516" spans="1:6" ht="25.5" hidden="1" customHeight="1" x14ac:dyDescent="0.25">
      <c r="A516" s="36"/>
      <c r="B516" s="36"/>
      <c r="C516" s="36"/>
      <c r="D516" s="36"/>
      <c r="E516" s="38"/>
      <c r="F516" s="93"/>
    </row>
    <row r="517" spans="1:6" ht="25.5" hidden="1" customHeight="1" x14ac:dyDescent="0.25">
      <c r="A517" s="36"/>
      <c r="B517" s="36"/>
      <c r="C517" s="36"/>
      <c r="D517" s="36"/>
      <c r="E517" s="37"/>
      <c r="F517" s="93"/>
    </row>
    <row r="518" spans="1:6" ht="25.5" hidden="1" customHeight="1" x14ac:dyDescent="0.25">
      <c r="A518" s="36"/>
      <c r="B518" s="36"/>
      <c r="C518" s="36"/>
      <c r="D518" s="36"/>
      <c r="E518" s="37"/>
      <c r="F518" s="93"/>
    </row>
    <row r="519" spans="1:6" ht="25.5" hidden="1" customHeight="1" x14ac:dyDescent="0.25">
      <c r="A519" s="36"/>
      <c r="B519" s="36"/>
      <c r="C519" s="36"/>
      <c r="D519" s="36"/>
      <c r="E519" s="38"/>
      <c r="F519" s="93"/>
    </row>
    <row r="520" spans="1:6" ht="25.5" hidden="1" customHeight="1" x14ac:dyDescent="0.25">
      <c r="A520" s="36"/>
      <c r="B520" s="36"/>
      <c r="C520" s="36"/>
      <c r="D520" s="36"/>
      <c r="E520" s="37"/>
    </row>
    <row r="521" spans="1:6" ht="25.5" hidden="1" customHeight="1" x14ac:dyDescent="0.25">
      <c r="A521" s="36"/>
      <c r="B521" s="36"/>
      <c r="C521" s="36"/>
      <c r="D521" s="36"/>
      <c r="E521" s="37"/>
    </row>
    <row r="522" spans="1:6" ht="25.5" hidden="1" customHeight="1" x14ac:dyDescent="0.25">
      <c r="A522" s="36"/>
      <c r="B522" s="36"/>
      <c r="C522" s="36"/>
      <c r="D522" s="36"/>
      <c r="E522" s="38"/>
    </row>
    <row r="523" spans="1:6" ht="25.5" hidden="1" customHeight="1" x14ac:dyDescent="0.25">
      <c r="A523" s="36"/>
      <c r="B523" s="36"/>
      <c r="C523" s="36"/>
      <c r="D523" s="36"/>
      <c r="E523" s="37"/>
    </row>
    <row r="524" spans="1:6" ht="15" customHeight="1" x14ac:dyDescent="0.25"/>
    <row r="525" spans="1:6" ht="15" customHeight="1" x14ac:dyDescent="0.25"/>
  </sheetData>
  <sheetProtection insertRows="0"/>
  <mergeCells count="36">
    <mergeCell ref="C112:E112"/>
    <mergeCell ref="C119:E119"/>
    <mergeCell ref="C141:E141"/>
    <mergeCell ref="C146:E146"/>
    <mergeCell ref="C121:E121"/>
    <mergeCell ref="C124:E124"/>
    <mergeCell ref="C129:E129"/>
    <mergeCell ref="B133:E133"/>
    <mergeCell ref="C134:E134"/>
    <mergeCell ref="C137:E137"/>
    <mergeCell ref="B90:E90"/>
    <mergeCell ref="C91:E91"/>
    <mergeCell ref="C94:E94"/>
    <mergeCell ref="C101:E101"/>
    <mergeCell ref="C108:E108"/>
    <mergeCell ref="C60:E60"/>
    <mergeCell ref="C66:E66"/>
    <mergeCell ref="C71:E71"/>
    <mergeCell ref="C78:E78"/>
    <mergeCell ref="C88:E88"/>
    <mergeCell ref="A149:E149"/>
    <mergeCell ref="A1:F1"/>
    <mergeCell ref="A2:F2"/>
    <mergeCell ref="A3:D3"/>
    <mergeCell ref="B5:E5"/>
    <mergeCell ref="C6:E6"/>
    <mergeCell ref="C9:E9"/>
    <mergeCell ref="C14:E14"/>
    <mergeCell ref="C24:E24"/>
    <mergeCell ref="C26:E26"/>
    <mergeCell ref="C29:E29"/>
    <mergeCell ref="C33:E33"/>
    <mergeCell ref="C38:E38"/>
    <mergeCell ref="B44:E44"/>
    <mergeCell ref="C45:E45"/>
    <mergeCell ref="C52:E52"/>
  </mergeCells>
  <printOptions horizontalCentered="1"/>
  <pageMargins left="0.6692913385826772" right="0.55118110236220474" top="0.47244094488188981" bottom="0.55000000000000004" header="0.31496062992125984" footer="0.27559055118110237"/>
  <pageSetup scale="80" orientation="portrait" horizontalDpi="4294967295" verticalDpi="4294967295" r:id="rId1"/>
  <headerFooter>
    <oddFooter>&amp;L&amp;"-,Cursiva"&amp;10Ejercicio Fiscal 2018&amp;R&amp;10Página &amp;P de &amp;N&amp;K00+000-----&amp;11------------------</oddFooter>
  </headerFooter>
  <ignoredErrors>
    <ignoredError sqref="A6:E6 A8:E147 A7:D7"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2"/>
  <sheetViews>
    <sheetView workbookViewId="0">
      <selection activeCell="E3" sqref="E3"/>
    </sheetView>
  </sheetViews>
  <sheetFormatPr baseColWidth="10" defaultRowHeight="15" x14ac:dyDescent="0.25"/>
  <cols>
    <col min="1" max="1" width="2.7109375" bestFit="1" customWidth="1"/>
    <col min="2" max="2" width="3.28515625" bestFit="1" customWidth="1"/>
    <col min="3" max="3" width="2.85546875" bestFit="1" customWidth="1"/>
    <col min="4" max="4" width="26" customWidth="1"/>
    <col min="5" max="5" width="122.7109375" customWidth="1"/>
  </cols>
  <sheetData>
    <row r="1" spans="1:5" ht="29.25" customHeight="1" x14ac:dyDescent="0.25">
      <c r="A1" s="926" t="s">
        <v>1338</v>
      </c>
      <c r="B1" s="927"/>
      <c r="C1" s="927"/>
      <c r="D1" s="927"/>
      <c r="E1" s="928"/>
    </row>
    <row r="2" spans="1:5" x14ac:dyDescent="0.25">
      <c r="A2" s="442" t="s">
        <v>4</v>
      </c>
      <c r="B2" s="443" t="s">
        <v>770</v>
      </c>
      <c r="C2" s="443" t="s">
        <v>771</v>
      </c>
      <c r="D2" s="444" t="s">
        <v>34</v>
      </c>
      <c r="E2" s="445" t="s">
        <v>772</v>
      </c>
    </row>
    <row r="3" spans="1:5" ht="60" x14ac:dyDescent="0.25">
      <c r="A3" s="446">
        <v>1</v>
      </c>
      <c r="B3" s="48">
        <v>0</v>
      </c>
      <c r="C3" s="36">
        <v>0</v>
      </c>
      <c r="D3" s="38" t="s">
        <v>1049</v>
      </c>
      <c r="E3" s="447" t="s">
        <v>1050</v>
      </c>
    </row>
    <row r="4" spans="1:5" ht="30" x14ac:dyDescent="0.25">
      <c r="A4" s="446">
        <v>1</v>
      </c>
      <c r="B4" s="48">
        <v>1</v>
      </c>
      <c r="C4" s="36">
        <v>0</v>
      </c>
      <c r="D4" s="37" t="s">
        <v>1051</v>
      </c>
      <c r="E4" s="448" t="s">
        <v>1052</v>
      </c>
    </row>
    <row r="5" spans="1:5" ht="30" x14ac:dyDescent="0.25">
      <c r="A5" s="446">
        <v>1</v>
      </c>
      <c r="B5" s="48">
        <v>1</v>
      </c>
      <c r="C5" s="36">
        <v>1</v>
      </c>
      <c r="D5" s="37" t="s">
        <v>1053</v>
      </c>
      <c r="E5" s="448" t="s">
        <v>1054</v>
      </c>
    </row>
    <row r="6" spans="1:5" x14ac:dyDescent="0.25">
      <c r="A6" s="446">
        <v>1</v>
      </c>
      <c r="B6" s="48">
        <v>1</v>
      </c>
      <c r="C6" s="36">
        <v>2</v>
      </c>
      <c r="D6" s="37" t="s">
        <v>1055</v>
      </c>
      <c r="E6" s="448" t="s">
        <v>1056</v>
      </c>
    </row>
    <row r="7" spans="1:5" ht="120" x14ac:dyDescent="0.25">
      <c r="A7" s="446">
        <v>1</v>
      </c>
      <c r="B7" s="48">
        <v>2</v>
      </c>
      <c r="C7" s="36">
        <v>0</v>
      </c>
      <c r="D7" s="37" t="s">
        <v>1057</v>
      </c>
      <c r="E7" s="448" t="s">
        <v>1058</v>
      </c>
    </row>
    <row r="8" spans="1:5" ht="30" x14ac:dyDescent="0.25">
      <c r="A8" s="446">
        <v>1</v>
      </c>
      <c r="B8" s="48">
        <v>2</v>
      </c>
      <c r="C8" s="36">
        <v>1</v>
      </c>
      <c r="D8" s="37" t="s">
        <v>1059</v>
      </c>
      <c r="E8" s="448" t="s">
        <v>1060</v>
      </c>
    </row>
    <row r="9" spans="1:5" x14ac:dyDescent="0.25">
      <c r="A9" s="446">
        <v>1</v>
      </c>
      <c r="B9" s="48">
        <v>2</v>
      </c>
      <c r="C9" s="36">
        <v>2</v>
      </c>
      <c r="D9" s="37" t="s">
        <v>1061</v>
      </c>
      <c r="E9" s="448" t="s">
        <v>1062</v>
      </c>
    </row>
    <row r="10" spans="1:5" ht="45" x14ac:dyDescent="0.25">
      <c r="A10" s="446">
        <v>1</v>
      </c>
      <c r="B10" s="48">
        <v>2</v>
      </c>
      <c r="C10" s="36">
        <v>3</v>
      </c>
      <c r="D10" s="37" t="s">
        <v>1063</v>
      </c>
      <c r="E10" s="448" t="s">
        <v>1064</v>
      </c>
    </row>
    <row r="11" spans="1:5" ht="45" x14ac:dyDescent="0.25">
      <c r="A11" s="446">
        <v>1</v>
      </c>
      <c r="B11" s="48">
        <v>2</v>
      </c>
      <c r="C11" s="36">
        <v>4</v>
      </c>
      <c r="D11" s="37" t="s">
        <v>1065</v>
      </c>
      <c r="E11" s="448" t="s">
        <v>1066</v>
      </c>
    </row>
    <row r="12" spans="1:5" ht="30" x14ac:dyDescent="0.25">
      <c r="A12" s="446">
        <v>1</v>
      </c>
      <c r="B12" s="48">
        <v>3</v>
      </c>
      <c r="C12" s="36">
        <v>0</v>
      </c>
      <c r="D12" s="449" t="s">
        <v>1067</v>
      </c>
      <c r="E12" s="448" t="s">
        <v>1068</v>
      </c>
    </row>
    <row r="13" spans="1:5" ht="30" x14ac:dyDescent="0.25">
      <c r="A13" s="446">
        <v>1</v>
      </c>
      <c r="B13" s="48">
        <v>3</v>
      </c>
      <c r="C13" s="36">
        <v>1</v>
      </c>
      <c r="D13" s="450" t="s">
        <v>1069</v>
      </c>
      <c r="E13" s="448" t="s">
        <v>1070</v>
      </c>
    </row>
    <row r="14" spans="1:5" ht="30" x14ac:dyDescent="0.25">
      <c r="A14" s="446">
        <v>1</v>
      </c>
      <c r="B14" s="48">
        <v>3</v>
      </c>
      <c r="C14" s="36">
        <v>2</v>
      </c>
      <c r="D14" s="450" t="s">
        <v>1071</v>
      </c>
      <c r="E14" s="448" t="s">
        <v>1072</v>
      </c>
    </row>
    <row r="15" spans="1:5" ht="25.5" x14ac:dyDescent="0.25">
      <c r="A15" s="446">
        <v>1</v>
      </c>
      <c r="B15" s="48">
        <v>3</v>
      </c>
      <c r="C15" s="36">
        <v>3</v>
      </c>
      <c r="D15" s="450" t="s">
        <v>1073</v>
      </c>
      <c r="E15" s="448" t="s">
        <v>1074</v>
      </c>
    </row>
    <row r="16" spans="1:5" x14ac:dyDescent="0.25">
      <c r="A16" s="446">
        <v>1</v>
      </c>
      <c r="B16" s="48">
        <v>3</v>
      </c>
      <c r="C16" s="36">
        <v>4</v>
      </c>
      <c r="D16" s="450" t="s">
        <v>1075</v>
      </c>
      <c r="E16" s="448" t="s">
        <v>1076</v>
      </c>
    </row>
    <row r="17" spans="1:5" ht="30" x14ac:dyDescent="0.25">
      <c r="A17" s="446">
        <v>1</v>
      </c>
      <c r="B17" s="48">
        <v>3</v>
      </c>
      <c r="C17" s="36">
        <v>5</v>
      </c>
      <c r="D17" s="450" t="s">
        <v>1077</v>
      </c>
      <c r="E17" s="448" t="s">
        <v>1078</v>
      </c>
    </row>
    <row r="18" spans="1:5" ht="30" x14ac:dyDescent="0.25">
      <c r="A18" s="446">
        <v>1</v>
      </c>
      <c r="B18" s="48">
        <v>3</v>
      </c>
      <c r="C18" s="36">
        <v>6</v>
      </c>
      <c r="D18" s="450" t="s">
        <v>1079</v>
      </c>
      <c r="E18" s="448" t="s">
        <v>1080</v>
      </c>
    </row>
    <row r="19" spans="1:5" x14ac:dyDescent="0.25">
      <c r="A19" s="446">
        <v>1</v>
      </c>
      <c r="B19" s="48">
        <v>3</v>
      </c>
      <c r="C19" s="36">
        <v>7</v>
      </c>
      <c r="D19" s="450" t="s">
        <v>1081</v>
      </c>
      <c r="E19" s="448" t="s">
        <v>1082</v>
      </c>
    </row>
    <row r="20" spans="1:5" x14ac:dyDescent="0.25">
      <c r="A20" s="446">
        <v>1</v>
      </c>
      <c r="B20" s="48">
        <v>3</v>
      </c>
      <c r="C20" s="36">
        <v>8</v>
      </c>
      <c r="D20" s="450" t="s">
        <v>1083</v>
      </c>
      <c r="E20" s="448" t="s">
        <v>1084</v>
      </c>
    </row>
    <row r="21" spans="1:5" ht="30" x14ac:dyDescent="0.25">
      <c r="A21" s="446">
        <v>1</v>
      </c>
      <c r="B21" s="48">
        <v>3</v>
      </c>
      <c r="C21" s="36">
        <v>9</v>
      </c>
      <c r="D21" s="450" t="s">
        <v>179</v>
      </c>
      <c r="E21" s="448" t="s">
        <v>1085</v>
      </c>
    </row>
    <row r="22" spans="1:5" ht="30" x14ac:dyDescent="0.25">
      <c r="A22" s="446">
        <v>1</v>
      </c>
      <c r="B22" s="48">
        <v>4</v>
      </c>
      <c r="C22" s="36">
        <v>0</v>
      </c>
      <c r="D22" s="37" t="s">
        <v>1086</v>
      </c>
      <c r="E22" s="448" t="s">
        <v>1087</v>
      </c>
    </row>
    <row r="23" spans="1:5" ht="30" x14ac:dyDescent="0.25">
      <c r="A23" s="446">
        <v>1</v>
      </c>
      <c r="B23" s="48">
        <v>4</v>
      </c>
      <c r="C23" s="36">
        <v>1</v>
      </c>
      <c r="D23" s="37" t="s">
        <v>1088</v>
      </c>
      <c r="E23" s="448" t="s">
        <v>1089</v>
      </c>
    </row>
    <row r="24" spans="1:5" ht="30" x14ac:dyDescent="0.25">
      <c r="A24" s="446">
        <v>1</v>
      </c>
      <c r="B24" s="48">
        <v>5</v>
      </c>
      <c r="C24" s="36">
        <v>0</v>
      </c>
      <c r="D24" s="37" t="s">
        <v>1090</v>
      </c>
      <c r="E24" s="448" t="s">
        <v>1091</v>
      </c>
    </row>
    <row r="25" spans="1:5" ht="45" x14ac:dyDescent="0.25">
      <c r="A25" s="446">
        <v>1</v>
      </c>
      <c r="B25" s="48">
        <v>5</v>
      </c>
      <c r="C25" s="36">
        <v>1</v>
      </c>
      <c r="D25" s="37" t="s">
        <v>1092</v>
      </c>
      <c r="E25" s="448" t="s">
        <v>1093</v>
      </c>
    </row>
    <row r="26" spans="1:5" ht="60" x14ac:dyDescent="0.25">
      <c r="A26" s="446">
        <v>1</v>
      </c>
      <c r="B26" s="48">
        <v>5</v>
      </c>
      <c r="C26" s="36">
        <v>2</v>
      </c>
      <c r="D26" s="37" t="s">
        <v>1094</v>
      </c>
      <c r="E26" s="448" t="s">
        <v>1095</v>
      </c>
    </row>
    <row r="27" spans="1:5" ht="30" x14ac:dyDescent="0.25">
      <c r="A27" s="446">
        <v>1</v>
      </c>
      <c r="B27" s="48">
        <v>6</v>
      </c>
      <c r="C27" s="36">
        <v>0</v>
      </c>
      <c r="D27" s="37" t="s">
        <v>1096</v>
      </c>
      <c r="E27" s="448" t="s">
        <v>1097</v>
      </c>
    </row>
    <row r="28" spans="1:5" x14ac:dyDescent="0.25">
      <c r="A28" s="446">
        <v>1</v>
      </c>
      <c r="B28" s="48">
        <v>6</v>
      </c>
      <c r="C28" s="36">
        <v>1</v>
      </c>
      <c r="D28" s="37" t="s">
        <v>1098</v>
      </c>
      <c r="E28" s="448" t="s">
        <v>1099</v>
      </c>
    </row>
    <row r="29" spans="1:5" x14ac:dyDescent="0.25">
      <c r="A29" s="446">
        <v>1</v>
      </c>
      <c r="B29" s="48">
        <v>6</v>
      </c>
      <c r="C29" s="36">
        <v>2</v>
      </c>
      <c r="D29" s="37" t="s">
        <v>1100</v>
      </c>
      <c r="E29" s="448" t="s">
        <v>1101</v>
      </c>
    </row>
    <row r="30" spans="1:5" ht="38.25" x14ac:dyDescent="0.25">
      <c r="A30" s="446">
        <v>1</v>
      </c>
      <c r="B30" s="48">
        <v>6</v>
      </c>
      <c r="C30" s="36">
        <v>3</v>
      </c>
      <c r="D30" s="37" t="s">
        <v>1102</v>
      </c>
      <c r="E30" s="448" t="s">
        <v>1103</v>
      </c>
    </row>
    <row r="31" spans="1:5" ht="75" x14ac:dyDescent="0.25">
      <c r="A31" s="446">
        <v>1</v>
      </c>
      <c r="B31" s="48">
        <v>7</v>
      </c>
      <c r="C31" s="36">
        <v>0</v>
      </c>
      <c r="D31" s="37" t="s">
        <v>1104</v>
      </c>
      <c r="E31" s="448" t="s">
        <v>1105</v>
      </c>
    </row>
    <row r="32" spans="1:5" ht="30" x14ac:dyDescent="0.25">
      <c r="A32" s="446">
        <v>1</v>
      </c>
      <c r="B32" s="48">
        <v>7</v>
      </c>
      <c r="C32" s="36">
        <v>1</v>
      </c>
      <c r="D32" s="37" t="s">
        <v>1106</v>
      </c>
      <c r="E32" s="448" t="s">
        <v>1107</v>
      </c>
    </row>
    <row r="33" spans="1:5" ht="30" x14ac:dyDescent="0.25">
      <c r="A33" s="446">
        <v>1</v>
      </c>
      <c r="B33" s="48">
        <v>7</v>
      </c>
      <c r="C33" s="36">
        <v>2</v>
      </c>
      <c r="D33" s="37" t="s">
        <v>1108</v>
      </c>
      <c r="E33" s="448" t="s">
        <v>1109</v>
      </c>
    </row>
    <row r="34" spans="1:5" ht="30" x14ac:dyDescent="0.25">
      <c r="A34" s="446">
        <v>1</v>
      </c>
      <c r="B34" s="48">
        <v>7</v>
      </c>
      <c r="C34" s="36">
        <v>3</v>
      </c>
      <c r="D34" s="37" t="s">
        <v>1110</v>
      </c>
      <c r="E34" s="448" t="s">
        <v>1111</v>
      </c>
    </row>
    <row r="35" spans="1:5" ht="25.5" x14ac:dyDescent="0.25">
      <c r="A35" s="446">
        <v>1</v>
      </c>
      <c r="B35" s="48">
        <v>7</v>
      </c>
      <c r="C35" s="36">
        <v>4</v>
      </c>
      <c r="D35" s="37" t="s">
        <v>1112</v>
      </c>
      <c r="E35" s="448" t="s">
        <v>1113</v>
      </c>
    </row>
    <row r="36" spans="1:5" ht="71.25" customHeight="1" x14ac:dyDescent="0.25">
      <c r="A36" s="446">
        <v>1</v>
      </c>
      <c r="B36" s="48">
        <v>8</v>
      </c>
      <c r="C36" s="36">
        <v>0</v>
      </c>
      <c r="D36" s="37" t="s">
        <v>521</v>
      </c>
      <c r="E36" s="448" t="s">
        <v>1114</v>
      </c>
    </row>
    <row r="37" spans="1:5" ht="60" x14ac:dyDescent="0.25">
      <c r="A37" s="446">
        <v>1</v>
      </c>
      <c r="B37" s="48">
        <v>8</v>
      </c>
      <c r="C37" s="36">
        <v>1</v>
      </c>
      <c r="D37" s="37" t="s">
        <v>1115</v>
      </c>
      <c r="E37" s="448" t="s">
        <v>1116</v>
      </c>
    </row>
    <row r="38" spans="1:5" x14ac:dyDescent="0.25">
      <c r="A38" s="446">
        <v>1</v>
      </c>
      <c r="B38" s="48">
        <v>8</v>
      </c>
      <c r="C38" s="36">
        <v>2</v>
      </c>
      <c r="D38" s="37" t="s">
        <v>1117</v>
      </c>
      <c r="E38" s="448" t="s">
        <v>1118</v>
      </c>
    </row>
    <row r="39" spans="1:5" ht="30" x14ac:dyDescent="0.25">
      <c r="A39" s="446">
        <v>1</v>
      </c>
      <c r="B39" s="48">
        <v>8</v>
      </c>
      <c r="C39" s="36">
        <v>3</v>
      </c>
      <c r="D39" s="37" t="s">
        <v>1119</v>
      </c>
      <c r="E39" s="448" t="s">
        <v>1120</v>
      </c>
    </row>
    <row r="40" spans="1:5" ht="30" x14ac:dyDescent="0.25">
      <c r="A40" s="446">
        <v>1</v>
      </c>
      <c r="B40" s="48">
        <v>8</v>
      </c>
      <c r="C40" s="36">
        <v>4</v>
      </c>
      <c r="D40" s="37" t="s">
        <v>1121</v>
      </c>
      <c r="E40" s="448" t="s">
        <v>1122</v>
      </c>
    </row>
    <row r="41" spans="1:5" x14ac:dyDescent="0.25">
      <c r="A41" s="446">
        <v>1</v>
      </c>
      <c r="B41" s="48">
        <v>8</v>
      </c>
      <c r="C41" s="36">
        <v>5</v>
      </c>
      <c r="D41" s="37" t="s">
        <v>179</v>
      </c>
      <c r="E41" s="448" t="s">
        <v>1123</v>
      </c>
    </row>
    <row r="42" spans="1:5" ht="45" x14ac:dyDescent="0.25">
      <c r="A42" s="446">
        <v>2</v>
      </c>
      <c r="B42" s="48">
        <v>0</v>
      </c>
      <c r="C42" s="36">
        <v>0</v>
      </c>
      <c r="D42" s="38" t="s">
        <v>1124</v>
      </c>
      <c r="E42" s="447" t="s">
        <v>1125</v>
      </c>
    </row>
    <row r="43" spans="1:5" ht="75" x14ac:dyDescent="0.25">
      <c r="A43" s="446">
        <v>2</v>
      </c>
      <c r="B43" s="48">
        <v>2</v>
      </c>
      <c r="C43" s="36">
        <v>6</v>
      </c>
      <c r="D43" s="37" t="s">
        <v>1126</v>
      </c>
      <c r="E43" s="448" t="s">
        <v>1127</v>
      </c>
    </row>
    <row r="44" spans="1:5" ht="45" x14ac:dyDescent="0.25">
      <c r="A44" s="446">
        <v>2</v>
      </c>
      <c r="B44" s="48">
        <v>2</v>
      </c>
      <c r="C44" s="36">
        <v>7</v>
      </c>
      <c r="D44" s="37" t="s">
        <v>1128</v>
      </c>
      <c r="E44" s="448" t="s">
        <v>1129</v>
      </c>
    </row>
    <row r="45" spans="1:5" ht="75" x14ac:dyDescent="0.25">
      <c r="A45" s="446">
        <v>2</v>
      </c>
      <c r="B45" s="48">
        <v>3</v>
      </c>
      <c r="C45" s="36">
        <v>0</v>
      </c>
      <c r="D45" s="37" t="s">
        <v>1130</v>
      </c>
      <c r="E45" s="448" t="s">
        <v>1131</v>
      </c>
    </row>
    <row r="46" spans="1:5" ht="45" x14ac:dyDescent="0.25">
      <c r="A46" s="446">
        <v>2</v>
      </c>
      <c r="B46" s="48">
        <v>3</v>
      </c>
      <c r="C46" s="36">
        <v>1</v>
      </c>
      <c r="D46" s="37" t="s">
        <v>1132</v>
      </c>
      <c r="E46" s="448" t="s">
        <v>1133</v>
      </c>
    </row>
    <row r="47" spans="1:5" ht="30" x14ac:dyDescent="0.25">
      <c r="A47" s="446">
        <v>2</v>
      </c>
      <c r="B47" s="48">
        <v>3</v>
      </c>
      <c r="C47" s="36">
        <v>2</v>
      </c>
      <c r="D47" s="37" t="s">
        <v>1134</v>
      </c>
      <c r="E47" s="448" t="s">
        <v>1135</v>
      </c>
    </row>
    <row r="48" spans="1:5" ht="30" x14ac:dyDescent="0.25">
      <c r="A48" s="446">
        <v>2</v>
      </c>
      <c r="B48" s="48">
        <v>3</v>
      </c>
      <c r="C48" s="36">
        <v>3</v>
      </c>
      <c r="D48" s="37" t="s">
        <v>1136</v>
      </c>
      <c r="E48" s="448" t="s">
        <v>1137</v>
      </c>
    </row>
    <row r="49" spans="1:5" ht="60" x14ac:dyDescent="0.25">
      <c r="A49" s="446">
        <v>2</v>
      </c>
      <c r="B49" s="48">
        <v>3</v>
      </c>
      <c r="C49" s="36">
        <v>4</v>
      </c>
      <c r="D49" s="37" t="s">
        <v>1138</v>
      </c>
      <c r="E49" s="448" t="s">
        <v>1139</v>
      </c>
    </row>
    <row r="50" spans="1:5" ht="45" x14ac:dyDescent="0.25">
      <c r="A50" s="446">
        <v>2</v>
      </c>
      <c r="B50" s="48">
        <v>3</v>
      </c>
      <c r="C50" s="36">
        <v>5</v>
      </c>
      <c r="D50" s="37" t="s">
        <v>1140</v>
      </c>
      <c r="E50" s="448" t="s">
        <v>1141</v>
      </c>
    </row>
    <row r="51" spans="1:5" ht="30" x14ac:dyDescent="0.25">
      <c r="A51" s="446">
        <v>2</v>
      </c>
      <c r="B51" s="48">
        <v>4</v>
      </c>
      <c r="C51" s="36">
        <v>0</v>
      </c>
      <c r="D51" s="37" t="s">
        <v>1142</v>
      </c>
      <c r="E51" s="448" t="s">
        <v>1143</v>
      </c>
    </row>
    <row r="52" spans="1:5" ht="75" hidden="1" x14ac:dyDescent="0.25">
      <c r="A52" s="446">
        <v>2</v>
      </c>
      <c r="B52" s="48">
        <v>4</v>
      </c>
      <c r="C52" s="36">
        <v>1</v>
      </c>
      <c r="D52" s="37" t="s">
        <v>1144</v>
      </c>
      <c r="E52" s="448" t="s">
        <v>1145</v>
      </c>
    </row>
    <row r="53" spans="1:5" ht="60" hidden="1" x14ac:dyDescent="0.25">
      <c r="A53" s="446">
        <v>2</v>
      </c>
      <c r="B53" s="48">
        <v>4</v>
      </c>
      <c r="C53" s="36">
        <v>2</v>
      </c>
      <c r="D53" s="37" t="s">
        <v>1146</v>
      </c>
      <c r="E53" s="448" t="s">
        <v>1147</v>
      </c>
    </row>
    <row r="54" spans="1:5" ht="30" hidden="1" x14ac:dyDescent="0.25">
      <c r="A54" s="446">
        <v>2</v>
      </c>
      <c r="B54" s="48">
        <v>4</v>
      </c>
      <c r="C54" s="36">
        <v>3</v>
      </c>
      <c r="D54" s="37" t="s">
        <v>1148</v>
      </c>
      <c r="E54" s="448" t="s">
        <v>1149</v>
      </c>
    </row>
    <row r="55" spans="1:5" ht="30" hidden="1" x14ac:dyDescent="0.25">
      <c r="A55" s="446">
        <v>2</v>
      </c>
      <c r="B55" s="48">
        <v>4</v>
      </c>
      <c r="C55" s="36">
        <v>4</v>
      </c>
      <c r="D55" s="37" t="s">
        <v>1150</v>
      </c>
      <c r="E55" s="448" t="s">
        <v>1151</v>
      </c>
    </row>
    <row r="56" spans="1:5" ht="45" x14ac:dyDescent="0.25">
      <c r="A56" s="446">
        <v>2</v>
      </c>
      <c r="B56" s="48">
        <v>5</v>
      </c>
      <c r="C56" s="36">
        <v>0</v>
      </c>
      <c r="D56" s="37" t="s">
        <v>1152</v>
      </c>
      <c r="E56" s="448" t="s">
        <v>1153</v>
      </c>
    </row>
    <row r="57" spans="1:5" ht="30" x14ac:dyDescent="0.25">
      <c r="A57" s="446">
        <v>2</v>
      </c>
      <c r="B57" s="48">
        <v>5</v>
      </c>
      <c r="C57" s="36">
        <v>1</v>
      </c>
      <c r="D57" s="37" t="s">
        <v>1154</v>
      </c>
      <c r="E57" s="448" t="s">
        <v>1155</v>
      </c>
    </row>
    <row r="58" spans="1:5" ht="30" hidden="1" x14ac:dyDescent="0.25">
      <c r="A58" s="446">
        <v>2</v>
      </c>
      <c r="B58" s="48">
        <v>5</v>
      </c>
      <c r="C58" s="36">
        <v>2</v>
      </c>
      <c r="D58" s="37" t="s">
        <v>1156</v>
      </c>
      <c r="E58" s="448" t="s">
        <v>1157</v>
      </c>
    </row>
    <row r="59" spans="1:5" ht="30" hidden="1" x14ac:dyDescent="0.25">
      <c r="A59" s="446">
        <v>2</v>
      </c>
      <c r="B59" s="48">
        <v>5</v>
      </c>
      <c r="C59" s="36">
        <v>3</v>
      </c>
      <c r="D59" s="37" t="s">
        <v>1158</v>
      </c>
      <c r="E59" s="448" t="s">
        <v>1159</v>
      </c>
    </row>
    <row r="60" spans="1:5" ht="30" hidden="1" x14ac:dyDescent="0.25">
      <c r="A60" s="446">
        <v>2</v>
      </c>
      <c r="B60" s="48">
        <v>5</v>
      </c>
      <c r="C60" s="36">
        <v>4</v>
      </c>
      <c r="D60" s="37" t="s">
        <v>1160</v>
      </c>
      <c r="E60" s="448" t="s">
        <v>1161</v>
      </c>
    </row>
    <row r="61" spans="1:5" ht="45" hidden="1" x14ac:dyDescent="0.25">
      <c r="A61" s="446">
        <v>2</v>
      </c>
      <c r="B61" s="48">
        <v>5</v>
      </c>
      <c r="C61" s="36">
        <v>5</v>
      </c>
      <c r="D61" s="37" t="s">
        <v>1162</v>
      </c>
      <c r="E61" s="448" t="s">
        <v>1163</v>
      </c>
    </row>
    <row r="62" spans="1:5" ht="90" x14ac:dyDescent="0.25">
      <c r="A62" s="446">
        <v>2</v>
      </c>
      <c r="B62" s="48">
        <v>5</v>
      </c>
      <c r="C62" s="36">
        <v>6</v>
      </c>
      <c r="D62" s="37" t="s">
        <v>1164</v>
      </c>
      <c r="E62" s="448" t="s">
        <v>1165</v>
      </c>
    </row>
    <row r="63" spans="1:5" ht="75" x14ac:dyDescent="0.25">
      <c r="A63" s="446">
        <v>2</v>
      </c>
      <c r="B63" s="48">
        <v>6</v>
      </c>
      <c r="C63" s="36">
        <v>0</v>
      </c>
      <c r="D63" s="37" t="s">
        <v>1166</v>
      </c>
      <c r="E63" s="448" t="s">
        <v>1167</v>
      </c>
    </row>
    <row r="64" spans="1:5" ht="30" hidden="1" x14ac:dyDescent="0.25">
      <c r="A64" s="446">
        <v>2</v>
      </c>
      <c r="B64" s="48">
        <v>6</v>
      </c>
      <c r="C64" s="36">
        <v>1</v>
      </c>
      <c r="D64" s="37" t="s">
        <v>1168</v>
      </c>
      <c r="E64" s="448" t="s">
        <v>1169</v>
      </c>
    </row>
    <row r="65" spans="1:5" ht="30" hidden="1" x14ac:dyDescent="0.25">
      <c r="A65" s="446">
        <v>2</v>
      </c>
      <c r="B65" s="48">
        <v>6</v>
      </c>
      <c r="C65" s="36">
        <v>2</v>
      </c>
      <c r="D65" s="37" t="s">
        <v>1170</v>
      </c>
      <c r="E65" s="448" t="s">
        <v>1171</v>
      </c>
    </row>
    <row r="66" spans="1:5" ht="75" hidden="1" x14ac:dyDescent="0.25">
      <c r="A66" s="446">
        <v>2</v>
      </c>
      <c r="B66" s="48">
        <v>6</v>
      </c>
      <c r="C66" s="36">
        <v>3</v>
      </c>
      <c r="D66" s="37" t="s">
        <v>1172</v>
      </c>
      <c r="E66" s="448" t="s">
        <v>1173</v>
      </c>
    </row>
    <row r="67" spans="1:5" ht="45" hidden="1" x14ac:dyDescent="0.25">
      <c r="A67" s="446">
        <v>2</v>
      </c>
      <c r="B67" s="48">
        <v>6</v>
      </c>
      <c r="C67" s="36">
        <v>4</v>
      </c>
      <c r="D67" s="37" t="s">
        <v>1174</v>
      </c>
      <c r="E67" s="448" t="s">
        <v>1175</v>
      </c>
    </row>
    <row r="68" spans="1:5" ht="30" x14ac:dyDescent="0.25">
      <c r="A68" s="446">
        <v>2</v>
      </c>
      <c r="B68" s="48">
        <v>6</v>
      </c>
      <c r="C68" s="36">
        <v>5</v>
      </c>
      <c r="D68" s="37" t="s">
        <v>1176</v>
      </c>
      <c r="E68" s="448" t="s">
        <v>1177</v>
      </c>
    </row>
    <row r="69" spans="1:5" ht="75" x14ac:dyDescent="0.25">
      <c r="A69" s="446">
        <v>2</v>
      </c>
      <c r="B69" s="48">
        <v>6</v>
      </c>
      <c r="C69" s="36">
        <v>6</v>
      </c>
      <c r="D69" s="37" t="s">
        <v>1178</v>
      </c>
      <c r="E69" s="448" t="s">
        <v>1179</v>
      </c>
    </row>
    <row r="70" spans="1:5" x14ac:dyDescent="0.25">
      <c r="A70" s="446">
        <v>2</v>
      </c>
      <c r="B70" s="48">
        <v>6</v>
      </c>
      <c r="C70" s="36">
        <v>7</v>
      </c>
      <c r="D70" s="37" t="s">
        <v>1180</v>
      </c>
      <c r="E70" s="448" t="s">
        <v>1181</v>
      </c>
    </row>
    <row r="71" spans="1:5" ht="45" x14ac:dyDescent="0.25">
      <c r="A71" s="446">
        <v>2</v>
      </c>
      <c r="B71" s="48">
        <v>6</v>
      </c>
      <c r="C71" s="36">
        <v>8</v>
      </c>
      <c r="D71" s="37" t="s">
        <v>1182</v>
      </c>
      <c r="E71" s="448" t="s">
        <v>1183</v>
      </c>
    </row>
    <row r="72" spans="1:5" ht="75" x14ac:dyDescent="0.25">
      <c r="A72" s="446">
        <v>2</v>
      </c>
      <c r="B72" s="48">
        <v>6</v>
      </c>
      <c r="C72" s="36">
        <v>9</v>
      </c>
      <c r="D72" s="37" t="s">
        <v>1184</v>
      </c>
      <c r="E72" s="448" t="s">
        <v>1185</v>
      </c>
    </row>
    <row r="73" spans="1:5" x14ac:dyDescent="0.25">
      <c r="A73" s="446">
        <v>2</v>
      </c>
      <c r="B73" s="48">
        <v>7</v>
      </c>
      <c r="C73" s="36">
        <v>0</v>
      </c>
      <c r="D73" s="37" t="s">
        <v>1186</v>
      </c>
      <c r="E73" s="448" t="s">
        <v>1187</v>
      </c>
    </row>
    <row r="74" spans="1:5" x14ac:dyDescent="0.25">
      <c r="A74" s="451">
        <v>2</v>
      </c>
      <c r="B74" s="452">
        <v>7</v>
      </c>
      <c r="C74" s="453">
        <v>1</v>
      </c>
      <c r="D74" s="454" t="s">
        <v>1188</v>
      </c>
      <c r="E74" s="455" t="s">
        <v>1189</v>
      </c>
    </row>
    <row r="75" spans="1:5" ht="45" hidden="1" x14ac:dyDescent="0.25">
      <c r="A75" s="51">
        <v>3</v>
      </c>
      <c r="B75" s="51">
        <v>0</v>
      </c>
      <c r="C75" s="52">
        <v>0</v>
      </c>
      <c r="D75" s="54" t="s">
        <v>1190</v>
      </c>
      <c r="E75" s="49" t="s">
        <v>1191</v>
      </c>
    </row>
    <row r="76" spans="1:5" ht="105" hidden="1" x14ac:dyDescent="0.25">
      <c r="A76" s="51">
        <v>3</v>
      </c>
      <c r="B76" s="51">
        <v>1</v>
      </c>
      <c r="C76" s="52">
        <v>0</v>
      </c>
      <c r="D76" s="53" t="s">
        <v>1192</v>
      </c>
      <c r="E76" s="50" t="s">
        <v>1193</v>
      </c>
    </row>
    <row r="77" spans="1:5" ht="75" hidden="1" x14ac:dyDescent="0.25">
      <c r="A77" s="51">
        <v>3</v>
      </c>
      <c r="B77" s="51">
        <v>1</v>
      </c>
      <c r="C77" s="52">
        <v>1</v>
      </c>
      <c r="D77" s="53" t="s">
        <v>1194</v>
      </c>
      <c r="E77" s="50" t="s">
        <v>1195</v>
      </c>
    </row>
    <row r="78" spans="1:5" ht="90" hidden="1" x14ac:dyDescent="0.25">
      <c r="A78" s="51">
        <v>3</v>
      </c>
      <c r="B78" s="51">
        <v>1</v>
      </c>
      <c r="C78" s="52">
        <v>2</v>
      </c>
      <c r="D78" s="53" t="s">
        <v>1196</v>
      </c>
      <c r="E78" s="50" t="s">
        <v>1197</v>
      </c>
    </row>
    <row r="79" spans="1:5" ht="30" hidden="1" x14ac:dyDescent="0.25">
      <c r="A79" s="51">
        <v>3</v>
      </c>
      <c r="B79" s="51">
        <v>2</v>
      </c>
      <c r="C79" s="52">
        <v>0</v>
      </c>
      <c r="D79" s="53" t="s">
        <v>1198</v>
      </c>
      <c r="E79" s="50" t="s">
        <v>1199</v>
      </c>
    </row>
    <row r="80" spans="1:5" ht="45" hidden="1" x14ac:dyDescent="0.25">
      <c r="A80" s="51">
        <v>3</v>
      </c>
      <c r="B80" s="51">
        <v>2</v>
      </c>
      <c r="C80" s="52">
        <v>1</v>
      </c>
      <c r="D80" s="53" t="s">
        <v>1200</v>
      </c>
      <c r="E80" s="50" t="s">
        <v>1201</v>
      </c>
    </row>
    <row r="81" spans="1:5" ht="60" hidden="1" x14ac:dyDescent="0.25">
      <c r="A81" s="51">
        <v>3</v>
      </c>
      <c r="B81" s="51">
        <v>2</v>
      </c>
      <c r="C81" s="52">
        <v>2</v>
      </c>
      <c r="D81" s="53" t="s">
        <v>1202</v>
      </c>
      <c r="E81" s="50" t="s">
        <v>1203</v>
      </c>
    </row>
    <row r="82" spans="1:5" ht="75" hidden="1" x14ac:dyDescent="0.25">
      <c r="A82" s="51">
        <v>3</v>
      </c>
      <c r="B82" s="51">
        <v>2</v>
      </c>
      <c r="C82" s="52">
        <v>3</v>
      </c>
      <c r="D82" s="53" t="s">
        <v>1204</v>
      </c>
      <c r="E82" s="50" t="s">
        <v>1205</v>
      </c>
    </row>
    <row r="83" spans="1:5" ht="30" hidden="1" x14ac:dyDescent="0.25">
      <c r="A83" s="51">
        <v>3</v>
      </c>
      <c r="B83" s="51">
        <v>2</v>
      </c>
      <c r="C83" s="52">
        <v>4</v>
      </c>
      <c r="D83" s="53" t="s">
        <v>1206</v>
      </c>
      <c r="E83" s="50" t="s">
        <v>1207</v>
      </c>
    </row>
    <row r="84" spans="1:5" hidden="1" x14ac:dyDescent="0.25">
      <c r="A84" s="51">
        <v>3</v>
      </c>
      <c r="B84" s="51">
        <v>2</v>
      </c>
      <c r="C84" s="52">
        <v>5</v>
      </c>
      <c r="D84" s="53" t="s">
        <v>1208</v>
      </c>
      <c r="E84" s="50" t="s">
        <v>1209</v>
      </c>
    </row>
    <row r="85" spans="1:5" ht="25.5" hidden="1" x14ac:dyDescent="0.25">
      <c r="A85" s="51">
        <v>3</v>
      </c>
      <c r="B85" s="51">
        <v>2</v>
      </c>
      <c r="C85" s="52">
        <v>6</v>
      </c>
      <c r="D85" s="53" t="s">
        <v>1210</v>
      </c>
      <c r="E85" s="50" t="s">
        <v>1211</v>
      </c>
    </row>
    <row r="86" spans="1:5" ht="45" hidden="1" x14ac:dyDescent="0.25">
      <c r="A86" s="51">
        <v>3</v>
      </c>
      <c r="B86" s="51">
        <v>3</v>
      </c>
      <c r="C86" s="52">
        <v>0</v>
      </c>
      <c r="D86" s="53" t="s">
        <v>1212</v>
      </c>
      <c r="E86" s="50" t="s">
        <v>1213</v>
      </c>
    </row>
    <row r="87" spans="1:5" ht="90" hidden="1" x14ac:dyDescent="0.25">
      <c r="A87" s="51">
        <v>3</v>
      </c>
      <c r="B87" s="51">
        <v>3</v>
      </c>
      <c r="C87" s="52">
        <v>1</v>
      </c>
      <c r="D87" s="53" t="s">
        <v>1214</v>
      </c>
      <c r="E87" s="50" t="s">
        <v>1215</v>
      </c>
    </row>
    <row r="88" spans="1:5" ht="60" hidden="1" x14ac:dyDescent="0.25">
      <c r="A88" s="51">
        <v>3</v>
      </c>
      <c r="B88" s="51">
        <v>3</v>
      </c>
      <c r="C88" s="52">
        <v>2</v>
      </c>
      <c r="D88" s="53" t="s">
        <v>1216</v>
      </c>
      <c r="E88" s="50" t="s">
        <v>1217</v>
      </c>
    </row>
    <row r="89" spans="1:5" ht="75" hidden="1" x14ac:dyDescent="0.25">
      <c r="A89" s="51">
        <v>3</v>
      </c>
      <c r="B89" s="51">
        <v>3</v>
      </c>
      <c r="C89" s="52">
        <v>3</v>
      </c>
      <c r="D89" s="53" t="s">
        <v>1218</v>
      </c>
      <c r="E89" s="50" t="s">
        <v>1219</v>
      </c>
    </row>
    <row r="90" spans="1:5" ht="45" hidden="1" x14ac:dyDescent="0.25">
      <c r="A90" s="51">
        <v>3</v>
      </c>
      <c r="B90" s="51">
        <v>3</v>
      </c>
      <c r="C90" s="52">
        <v>4</v>
      </c>
      <c r="D90" s="53" t="s">
        <v>1220</v>
      </c>
      <c r="E90" s="50" t="s">
        <v>1221</v>
      </c>
    </row>
    <row r="91" spans="1:5" ht="45" hidden="1" x14ac:dyDescent="0.25">
      <c r="A91" s="51">
        <v>3</v>
      </c>
      <c r="B91" s="51">
        <v>3</v>
      </c>
      <c r="C91" s="52">
        <v>5</v>
      </c>
      <c r="D91" s="53" t="s">
        <v>1222</v>
      </c>
      <c r="E91" s="50" t="s">
        <v>1223</v>
      </c>
    </row>
    <row r="92" spans="1:5" ht="60" hidden="1" x14ac:dyDescent="0.25">
      <c r="A92" s="51">
        <v>3</v>
      </c>
      <c r="B92" s="51">
        <v>3</v>
      </c>
      <c r="C92" s="52">
        <v>6</v>
      </c>
      <c r="D92" s="53" t="s">
        <v>1224</v>
      </c>
      <c r="E92" s="50" t="s">
        <v>1225</v>
      </c>
    </row>
    <row r="93" spans="1:5" ht="60" hidden="1" x14ac:dyDescent="0.25">
      <c r="A93" s="51">
        <v>3</v>
      </c>
      <c r="B93" s="51">
        <v>4</v>
      </c>
      <c r="C93" s="52">
        <v>0</v>
      </c>
      <c r="D93" s="53" t="s">
        <v>1226</v>
      </c>
      <c r="E93" s="50" t="s">
        <v>1227</v>
      </c>
    </row>
    <row r="94" spans="1:5" ht="60" hidden="1" x14ac:dyDescent="0.25">
      <c r="A94" s="51">
        <v>3</v>
      </c>
      <c r="B94" s="51">
        <v>4</v>
      </c>
      <c r="C94" s="52">
        <v>1</v>
      </c>
      <c r="D94" s="53" t="s">
        <v>1228</v>
      </c>
      <c r="E94" s="50" t="s">
        <v>1229</v>
      </c>
    </row>
    <row r="95" spans="1:5" ht="45" hidden="1" x14ac:dyDescent="0.25">
      <c r="A95" s="51">
        <v>3</v>
      </c>
      <c r="B95" s="51">
        <v>4</v>
      </c>
      <c r="C95" s="52">
        <v>2</v>
      </c>
      <c r="D95" s="53" t="s">
        <v>1230</v>
      </c>
      <c r="E95" s="50" t="s">
        <v>1231</v>
      </c>
    </row>
    <row r="96" spans="1:5" ht="30" hidden="1" x14ac:dyDescent="0.25">
      <c r="A96" s="51">
        <v>3</v>
      </c>
      <c r="B96" s="51">
        <v>4</v>
      </c>
      <c r="C96" s="52">
        <v>3</v>
      </c>
      <c r="D96" s="53" t="s">
        <v>1232</v>
      </c>
      <c r="E96" s="50" t="s">
        <v>1233</v>
      </c>
    </row>
    <row r="97" spans="1:5" ht="45" hidden="1" x14ac:dyDescent="0.25">
      <c r="A97" s="51">
        <v>3</v>
      </c>
      <c r="B97" s="51">
        <v>5</v>
      </c>
      <c r="C97" s="52">
        <v>0</v>
      </c>
      <c r="D97" s="53" t="s">
        <v>1234</v>
      </c>
      <c r="E97" s="50" t="s">
        <v>1235</v>
      </c>
    </row>
    <row r="98" spans="1:5" ht="75" hidden="1" x14ac:dyDescent="0.25">
      <c r="A98" s="51">
        <v>3</v>
      </c>
      <c r="B98" s="51">
        <v>5</v>
      </c>
      <c r="C98" s="52">
        <v>1</v>
      </c>
      <c r="D98" s="53" t="s">
        <v>1236</v>
      </c>
      <c r="E98" s="50" t="s">
        <v>1237</v>
      </c>
    </row>
    <row r="99" spans="1:5" ht="60" hidden="1" x14ac:dyDescent="0.25">
      <c r="A99" s="51">
        <v>3</v>
      </c>
      <c r="B99" s="51">
        <v>5</v>
      </c>
      <c r="C99" s="52">
        <v>2</v>
      </c>
      <c r="D99" s="53" t="s">
        <v>1238</v>
      </c>
      <c r="E99" s="50" t="s">
        <v>1239</v>
      </c>
    </row>
    <row r="100" spans="1:5" ht="60" hidden="1" x14ac:dyDescent="0.25">
      <c r="A100" s="51">
        <v>3</v>
      </c>
      <c r="B100" s="51">
        <v>5</v>
      </c>
      <c r="C100" s="52">
        <v>3</v>
      </c>
      <c r="D100" s="53" t="s">
        <v>1240</v>
      </c>
      <c r="E100" s="50" t="s">
        <v>1241</v>
      </c>
    </row>
    <row r="101" spans="1:5" ht="60" hidden="1" x14ac:dyDescent="0.25">
      <c r="A101" s="51">
        <v>3</v>
      </c>
      <c r="B101" s="51">
        <v>5</v>
      </c>
      <c r="C101" s="52">
        <v>4</v>
      </c>
      <c r="D101" s="53" t="s">
        <v>1242</v>
      </c>
      <c r="E101" s="50" t="s">
        <v>1243</v>
      </c>
    </row>
    <row r="102" spans="1:5" ht="60" hidden="1" x14ac:dyDescent="0.25">
      <c r="A102" s="51">
        <v>3</v>
      </c>
      <c r="B102" s="51">
        <v>5</v>
      </c>
      <c r="C102" s="52">
        <v>5</v>
      </c>
      <c r="D102" s="53" t="s">
        <v>1244</v>
      </c>
      <c r="E102" s="50" t="s">
        <v>1245</v>
      </c>
    </row>
    <row r="103" spans="1:5" ht="25.5" hidden="1" x14ac:dyDescent="0.25">
      <c r="A103" s="51">
        <v>3</v>
      </c>
      <c r="B103" s="51">
        <v>5</v>
      </c>
      <c r="C103" s="52">
        <v>6</v>
      </c>
      <c r="D103" s="53" t="s">
        <v>1246</v>
      </c>
      <c r="E103" s="50" t="s">
        <v>1247</v>
      </c>
    </row>
    <row r="104" spans="1:5" ht="45" hidden="1" x14ac:dyDescent="0.25">
      <c r="A104" s="51">
        <v>3</v>
      </c>
      <c r="B104" s="51">
        <v>6</v>
      </c>
      <c r="C104" s="52">
        <v>0</v>
      </c>
      <c r="D104" s="53" t="s">
        <v>1248</v>
      </c>
      <c r="E104" s="50" t="s">
        <v>1249</v>
      </c>
    </row>
    <row r="105" spans="1:5" ht="45" hidden="1" x14ac:dyDescent="0.25">
      <c r="A105" s="51">
        <v>3</v>
      </c>
      <c r="B105" s="51">
        <v>6</v>
      </c>
      <c r="C105" s="52">
        <v>1</v>
      </c>
      <c r="D105" s="53" t="s">
        <v>1250</v>
      </c>
      <c r="E105" s="50" t="s">
        <v>1251</v>
      </c>
    </row>
    <row r="106" spans="1:5" ht="45" hidden="1" x14ac:dyDescent="0.25">
      <c r="A106" s="51">
        <v>3</v>
      </c>
      <c r="B106" s="51">
        <v>7</v>
      </c>
      <c r="C106" s="52">
        <v>0</v>
      </c>
      <c r="D106" s="53" t="s">
        <v>1252</v>
      </c>
      <c r="E106" s="50" t="s">
        <v>1253</v>
      </c>
    </row>
    <row r="107" spans="1:5" ht="30" hidden="1" x14ac:dyDescent="0.25">
      <c r="A107" s="51">
        <v>3</v>
      </c>
      <c r="B107" s="51">
        <v>7</v>
      </c>
      <c r="C107" s="52">
        <v>1</v>
      </c>
      <c r="D107" s="53" t="s">
        <v>1254</v>
      </c>
      <c r="E107" s="50" t="s">
        <v>1255</v>
      </c>
    </row>
    <row r="108" spans="1:5" ht="45" hidden="1" x14ac:dyDescent="0.25">
      <c r="A108" s="51">
        <v>3</v>
      </c>
      <c r="B108" s="51">
        <v>7</v>
      </c>
      <c r="C108" s="52">
        <v>2</v>
      </c>
      <c r="D108" s="53" t="s">
        <v>1256</v>
      </c>
      <c r="E108" s="50" t="s">
        <v>1257</v>
      </c>
    </row>
    <row r="109" spans="1:5" ht="30" hidden="1" x14ac:dyDescent="0.25">
      <c r="A109" s="51">
        <v>3</v>
      </c>
      <c r="B109" s="51">
        <v>8</v>
      </c>
      <c r="C109" s="52">
        <v>0</v>
      </c>
      <c r="D109" s="53" t="s">
        <v>1258</v>
      </c>
      <c r="E109" s="50" t="s">
        <v>1259</v>
      </c>
    </row>
    <row r="110" spans="1:5" ht="60" hidden="1" x14ac:dyDescent="0.25">
      <c r="A110" s="51">
        <v>3</v>
      </c>
      <c r="B110" s="51">
        <v>8</v>
      </c>
      <c r="C110" s="52">
        <v>1</v>
      </c>
      <c r="D110" s="53" t="s">
        <v>1260</v>
      </c>
      <c r="E110" s="50" t="s">
        <v>1261</v>
      </c>
    </row>
    <row r="111" spans="1:5" ht="75" hidden="1" x14ac:dyDescent="0.25">
      <c r="A111" s="51">
        <v>3</v>
      </c>
      <c r="B111" s="51">
        <v>8</v>
      </c>
      <c r="C111" s="52">
        <v>2</v>
      </c>
      <c r="D111" s="53" t="s">
        <v>1262</v>
      </c>
      <c r="E111" s="50" t="s">
        <v>1263</v>
      </c>
    </row>
    <row r="112" spans="1:5" ht="45" hidden="1" x14ac:dyDescent="0.25">
      <c r="A112" s="51">
        <v>3</v>
      </c>
      <c r="B112" s="51">
        <v>8</v>
      </c>
      <c r="C112" s="52">
        <v>3</v>
      </c>
      <c r="D112" s="53" t="s">
        <v>1264</v>
      </c>
      <c r="E112" s="50" t="s">
        <v>1265</v>
      </c>
    </row>
    <row r="113" spans="1:5" ht="45" hidden="1" x14ac:dyDescent="0.25">
      <c r="A113" s="51">
        <v>3</v>
      </c>
      <c r="B113" s="51">
        <v>8</v>
      </c>
      <c r="C113" s="52">
        <v>4</v>
      </c>
      <c r="D113" s="53" t="s">
        <v>1266</v>
      </c>
      <c r="E113" s="50" t="s">
        <v>1267</v>
      </c>
    </row>
    <row r="114" spans="1:5" ht="30" hidden="1" x14ac:dyDescent="0.25">
      <c r="A114" s="51">
        <v>3</v>
      </c>
      <c r="B114" s="51">
        <v>9</v>
      </c>
      <c r="C114" s="52">
        <v>0</v>
      </c>
      <c r="D114" s="53" t="s">
        <v>1268</v>
      </c>
      <c r="E114" s="50" t="s">
        <v>1269</v>
      </c>
    </row>
    <row r="115" spans="1:5" ht="105" hidden="1" x14ac:dyDescent="0.25">
      <c r="A115" s="51">
        <v>3</v>
      </c>
      <c r="B115" s="51">
        <v>9</v>
      </c>
      <c r="C115" s="52">
        <v>1</v>
      </c>
      <c r="D115" s="53" t="s">
        <v>1270</v>
      </c>
      <c r="E115" s="50" t="s">
        <v>1271</v>
      </c>
    </row>
    <row r="116" spans="1:5" hidden="1" x14ac:dyDescent="0.25">
      <c r="A116" s="51">
        <v>3</v>
      </c>
      <c r="B116" s="51">
        <v>9</v>
      </c>
      <c r="C116" s="52">
        <v>2</v>
      </c>
      <c r="D116" s="53" t="s">
        <v>1272</v>
      </c>
      <c r="E116" s="50" t="s">
        <v>1273</v>
      </c>
    </row>
    <row r="117" spans="1:5" hidden="1" x14ac:dyDescent="0.25">
      <c r="A117" s="51">
        <v>3</v>
      </c>
      <c r="B117" s="51">
        <v>9</v>
      </c>
      <c r="C117" s="52">
        <v>3</v>
      </c>
      <c r="D117" s="53" t="s">
        <v>1274</v>
      </c>
      <c r="E117" s="50" t="s">
        <v>1275</v>
      </c>
    </row>
    <row r="118" spans="1:5" ht="45" hidden="1" x14ac:dyDescent="0.25">
      <c r="A118" s="51">
        <v>4</v>
      </c>
      <c r="B118" s="51">
        <v>0</v>
      </c>
      <c r="C118" s="52">
        <v>0</v>
      </c>
      <c r="D118" s="54" t="s">
        <v>1276</v>
      </c>
      <c r="E118" s="49" t="s">
        <v>1277</v>
      </c>
    </row>
    <row r="119" spans="1:5" ht="45" hidden="1" x14ac:dyDescent="0.25">
      <c r="A119" s="51">
        <v>4</v>
      </c>
      <c r="B119" s="51">
        <v>1</v>
      </c>
      <c r="C119" s="52">
        <v>0</v>
      </c>
      <c r="D119" s="53" t="s">
        <v>1278</v>
      </c>
      <c r="E119" s="50" t="s">
        <v>1279</v>
      </c>
    </row>
    <row r="120" spans="1:5" ht="30" hidden="1" x14ac:dyDescent="0.25">
      <c r="A120" s="51">
        <v>4</v>
      </c>
      <c r="B120" s="51">
        <v>1</v>
      </c>
      <c r="C120" s="52">
        <v>1</v>
      </c>
      <c r="D120" s="53" t="s">
        <v>1280</v>
      </c>
      <c r="E120" s="50" t="s">
        <v>1281</v>
      </c>
    </row>
    <row r="121" spans="1:5" hidden="1" x14ac:dyDescent="0.25">
      <c r="A121" s="51">
        <v>4</v>
      </c>
      <c r="B121" s="51">
        <v>1</v>
      </c>
      <c r="C121" s="52">
        <v>2</v>
      </c>
      <c r="D121" s="53" t="s">
        <v>1282</v>
      </c>
      <c r="E121" s="50" t="s">
        <v>1283</v>
      </c>
    </row>
    <row r="122" spans="1:5" ht="63.75" hidden="1" x14ac:dyDescent="0.25">
      <c r="A122" s="51">
        <v>4</v>
      </c>
      <c r="B122" s="51">
        <v>2</v>
      </c>
      <c r="C122" s="52">
        <v>0</v>
      </c>
      <c r="D122" s="53" t="s">
        <v>1284</v>
      </c>
      <c r="E122" s="50" t="s">
        <v>1285</v>
      </c>
    </row>
    <row r="123" spans="1:5" ht="25.5" hidden="1" x14ac:dyDescent="0.25">
      <c r="A123" s="51">
        <v>4</v>
      </c>
      <c r="B123" s="51">
        <v>2</v>
      </c>
      <c r="C123" s="52">
        <v>1</v>
      </c>
      <c r="D123" s="53" t="s">
        <v>1286</v>
      </c>
      <c r="E123" s="50" t="s">
        <v>1287</v>
      </c>
    </row>
    <row r="124" spans="1:5" ht="38.25" hidden="1" x14ac:dyDescent="0.25">
      <c r="A124" s="51">
        <v>4</v>
      </c>
      <c r="B124" s="51">
        <v>2</v>
      </c>
      <c r="C124" s="52">
        <v>2</v>
      </c>
      <c r="D124" s="53" t="s">
        <v>1288</v>
      </c>
      <c r="E124" s="50" t="s">
        <v>1289</v>
      </c>
    </row>
    <row r="125" spans="1:5" ht="45" hidden="1" x14ac:dyDescent="0.25">
      <c r="A125" s="51">
        <v>4</v>
      </c>
      <c r="B125" s="51">
        <v>2</v>
      </c>
      <c r="C125" s="52">
        <v>3</v>
      </c>
      <c r="D125" s="53" t="s">
        <v>1290</v>
      </c>
      <c r="E125" s="50" t="s">
        <v>1291</v>
      </c>
    </row>
    <row r="126" spans="1:5" ht="30" hidden="1" x14ac:dyDescent="0.25">
      <c r="A126" s="51">
        <v>4</v>
      </c>
      <c r="B126" s="51">
        <v>3</v>
      </c>
      <c r="C126" s="52">
        <v>0</v>
      </c>
      <c r="D126" s="53" t="s">
        <v>1292</v>
      </c>
      <c r="E126" s="50" t="s">
        <v>1293</v>
      </c>
    </row>
    <row r="127" spans="1:5" ht="30" hidden="1" x14ac:dyDescent="0.25">
      <c r="A127" s="51">
        <v>4</v>
      </c>
      <c r="B127" s="51">
        <v>3</v>
      </c>
      <c r="C127" s="52">
        <v>1</v>
      </c>
      <c r="D127" s="53" t="s">
        <v>1294</v>
      </c>
      <c r="E127" s="50" t="s">
        <v>1295</v>
      </c>
    </row>
    <row r="128" spans="1:5" hidden="1" x14ac:dyDescent="0.25">
      <c r="A128" s="51">
        <v>4</v>
      </c>
      <c r="B128" s="51">
        <v>3</v>
      </c>
      <c r="C128" s="52">
        <v>2</v>
      </c>
      <c r="D128" s="53" t="s">
        <v>1296</v>
      </c>
      <c r="E128" s="50" t="s">
        <v>1297</v>
      </c>
    </row>
    <row r="129" spans="1:5" hidden="1" x14ac:dyDescent="0.25">
      <c r="A129" s="51">
        <v>4</v>
      </c>
      <c r="B129" s="51">
        <v>3</v>
      </c>
      <c r="C129" s="52">
        <v>3</v>
      </c>
      <c r="D129" s="53" t="s">
        <v>1298</v>
      </c>
      <c r="E129" s="50" t="s">
        <v>1299</v>
      </c>
    </row>
    <row r="130" spans="1:5" ht="38.25" hidden="1" x14ac:dyDescent="0.25">
      <c r="A130" s="51">
        <v>4</v>
      </c>
      <c r="B130" s="51">
        <v>3</v>
      </c>
      <c r="C130" s="52">
        <v>4</v>
      </c>
      <c r="D130" s="53" t="s">
        <v>1300</v>
      </c>
      <c r="E130" s="50" t="s">
        <v>1301</v>
      </c>
    </row>
    <row r="131" spans="1:5" ht="25.5" hidden="1" x14ac:dyDescent="0.25">
      <c r="A131" s="51">
        <v>4</v>
      </c>
      <c r="B131" s="51">
        <v>4</v>
      </c>
      <c r="C131" s="52">
        <v>0</v>
      </c>
      <c r="D131" s="53" t="s">
        <v>1302</v>
      </c>
      <c r="E131" s="50" t="s">
        <v>1303</v>
      </c>
    </row>
    <row r="132" spans="1:5" ht="25.5" hidden="1" x14ac:dyDescent="0.25">
      <c r="A132" s="51">
        <v>4</v>
      </c>
      <c r="B132" s="51">
        <v>4</v>
      </c>
      <c r="C132" s="52">
        <v>1</v>
      </c>
      <c r="D132" s="53" t="s">
        <v>1304</v>
      </c>
      <c r="E132" s="50" t="s">
        <v>1303</v>
      </c>
    </row>
  </sheetData>
  <mergeCells count="1">
    <mergeCell ref="A1:E1"/>
  </mergeCells>
  <printOptions horizontalCentered="1"/>
  <pageMargins left="0.70866141732283472" right="0.70866141732283472" top="0.35433070866141736" bottom="0.55118110236220474" header="0.23622047244094491" footer="0.23622047244094491"/>
  <pageSetup scale="70" orientation="landscape" r:id="rId1"/>
  <headerFooter>
    <oddFooter>&amp;LEjercicio Fiscal 2018&amp;RPágina &amp;P de &amp;N</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110"/>
  <sheetViews>
    <sheetView workbookViewId="0">
      <selection activeCell="B18" sqref="B18"/>
    </sheetView>
  </sheetViews>
  <sheetFormatPr baseColWidth="10" defaultColWidth="0" defaultRowHeight="15" customHeight="1" zeroHeight="1" x14ac:dyDescent="0.25"/>
  <cols>
    <col min="1" max="1" width="10.7109375" style="46" customWidth="1"/>
    <col min="2" max="2" width="80" style="43" customWidth="1"/>
    <col min="3" max="3" width="99.85546875" style="47" hidden="1" customWidth="1"/>
    <col min="4" max="4" width="0.28515625" style="47" customWidth="1"/>
    <col min="5" max="5" width="0" style="47" hidden="1" customWidth="1"/>
    <col min="6" max="16384" width="11.42578125" style="47" hidden="1"/>
  </cols>
  <sheetData>
    <row r="1" spans="1:256" ht="30.75" customHeight="1" x14ac:dyDescent="0.25">
      <c r="A1" s="929" t="s">
        <v>1771</v>
      </c>
      <c r="B1" s="930"/>
    </row>
    <row r="2" spans="1:256" s="458" customFormat="1" ht="24.95" customHeight="1" x14ac:dyDescent="0.25">
      <c r="A2" s="460" t="s">
        <v>39</v>
      </c>
      <c r="B2" s="461" t="s">
        <v>34</v>
      </c>
      <c r="C2" s="457" t="s">
        <v>772</v>
      </c>
      <c r="D2" s="458" t="s">
        <v>773</v>
      </c>
      <c r="E2" s="458" t="s">
        <v>774</v>
      </c>
      <c r="F2" s="458" t="s">
        <v>775</v>
      </c>
      <c r="G2" s="458" t="s">
        <v>776</v>
      </c>
      <c r="H2" s="458" t="s">
        <v>777</v>
      </c>
      <c r="I2" s="458" t="s">
        <v>778</v>
      </c>
      <c r="J2" s="458" t="s">
        <v>779</v>
      </c>
      <c r="K2" s="458" t="s">
        <v>780</v>
      </c>
      <c r="L2" s="458" t="s">
        <v>781</v>
      </c>
      <c r="M2" s="458" t="s">
        <v>782</v>
      </c>
      <c r="N2" s="458" t="s">
        <v>783</v>
      </c>
      <c r="O2" s="458" t="s">
        <v>784</v>
      </c>
      <c r="P2" s="458" t="s">
        <v>785</v>
      </c>
      <c r="Q2" s="458" t="s">
        <v>786</v>
      </c>
      <c r="R2" s="458" t="s">
        <v>787</v>
      </c>
      <c r="S2" s="458" t="s">
        <v>788</v>
      </c>
      <c r="T2" s="458" t="s">
        <v>789</v>
      </c>
      <c r="U2" s="458" t="s">
        <v>790</v>
      </c>
      <c r="V2" s="458" t="s">
        <v>791</v>
      </c>
      <c r="W2" s="458" t="s">
        <v>792</v>
      </c>
      <c r="X2" s="458" t="s">
        <v>793</v>
      </c>
      <c r="Y2" s="458" t="s">
        <v>794</v>
      </c>
      <c r="Z2" s="458" t="s">
        <v>795</v>
      </c>
      <c r="AA2" s="458" t="s">
        <v>796</v>
      </c>
      <c r="AB2" s="458" t="s">
        <v>797</v>
      </c>
      <c r="AC2" s="458" t="s">
        <v>798</v>
      </c>
      <c r="AD2" s="458" t="s">
        <v>799</v>
      </c>
      <c r="AE2" s="458" t="s">
        <v>800</v>
      </c>
      <c r="AF2" s="458" t="s">
        <v>801</v>
      </c>
      <c r="AG2" s="458" t="s">
        <v>802</v>
      </c>
      <c r="AH2" s="458" t="s">
        <v>803</v>
      </c>
      <c r="AI2" s="458" t="s">
        <v>804</v>
      </c>
      <c r="AJ2" s="458" t="s">
        <v>805</v>
      </c>
      <c r="AK2" s="458" t="s">
        <v>806</v>
      </c>
      <c r="AL2" s="458" t="s">
        <v>807</v>
      </c>
      <c r="AM2" s="458" t="s">
        <v>808</v>
      </c>
      <c r="AN2" s="458" t="s">
        <v>809</v>
      </c>
      <c r="AO2" s="458" t="s">
        <v>810</v>
      </c>
      <c r="AP2" s="458" t="s">
        <v>811</v>
      </c>
      <c r="AQ2" s="458" t="s">
        <v>812</v>
      </c>
      <c r="AR2" s="458" t="s">
        <v>813</v>
      </c>
      <c r="AS2" s="458" t="s">
        <v>814</v>
      </c>
      <c r="AT2" s="458" t="s">
        <v>815</v>
      </c>
      <c r="AU2" s="458" t="s">
        <v>816</v>
      </c>
      <c r="AV2" s="458" t="s">
        <v>817</v>
      </c>
      <c r="AW2" s="458" t="s">
        <v>818</v>
      </c>
      <c r="AX2" s="458" t="s">
        <v>819</v>
      </c>
      <c r="AY2" s="458" t="s">
        <v>820</v>
      </c>
      <c r="AZ2" s="458" t="s">
        <v>821</v>
      </c>
      <c r="BA2" s="458" t="s">
        <v>822</v>
      </c>
      <c r="BB2" s="458" t="s">
        <v>823</v>
      </c>
      <c r="BC2" s="458" t="s">
        <v>824</v>
      </c>
      <c r="BD2" s="458" t="s">
        <v>825</v>
      </c>
      <c r="BE2" s="458" t="s">
        <v>826</v>
      </c>
      <c r="BF2" s="458" t="s">
        <v>827</v>
      </c>
      <c r="BG2" s="458" t="s">
        <v>828</v>
      </c>
      <c r="BH2" s="458" t="s">
        <v>829</v>
      </c>
      <c r="BI2" s="458" t="s">
        <v>830</v>
      </c>
      <c r="BJ2" s="458" t="s">
        <v>831</v>
      </c>
      <c r="BK2" s="458" t="s">
        <v>832</v>
      </c>
      <c r="BL2" s="458" t="s">
        <v>833</v>
      </c>
      <c r="BM2" s="458" t="s">
        <v>834</v>
      </c>
      <c r="BN2" s="458" t="s">
        <v>835</v>
      </c>
      <c r="BO2" s="458" t="s">
        <v>836</v>
      </c>
      <c r="BP2" s="458" t="s">
        <v>837</v>
      </c>
      <c r="BQ2" s="458" t="s">
        <v>838</v>
      </c>
      <c r="BR2" s="458" t="s">
        <v>839</v>
      </c>
      <c r="BS2" s="458" t="s">
        <v>840</v>
      </c>
      <c r="BT2" s="458" t="s">
        <v>841</v>
      </c>
      <c r="BU2" s="458" t="s">
        <v>842</v>
      </c>
      <c r="BV2" s="458" t="s">
        <v>843</v>
      </c>
      <c r="BW2" s="458" t="s">
        <v>844</v>
      </c>
      <c r="BX2" s="458" t="s">
        <v>845</v>
      </c>
      <c r="BY2" s="458" t="s">
        <v>846</v>
      </c>
      <c r="BZ2" s="458" t="s">
        <v>847</v>
      </c>
      <c r="CA2" s="458" t="s">
        <v>848</v>
      </c>
      <c r="CB2" s="458" t="s">
        <v>849</v>
      </c>
      <c r="CC2" s="458" t="s">
        <v>850</v>
      </c>
      <c r="CD2" s="458" t="s">
        <v>851</v>
      </c>
      <c r="CE2" s="458" t="s">
        <v>852</v>
      </c>
      <c r="CF2" s="458" t="s">
        <v>853</v>
      </c>
      <c r="CG2" s="458" t="s">
        <v>854</v>
      </c>
      <c r="CH2" s="458" t="s">
        <v>855</v>
      </c>
      <c r="CI2" s="458" t="s">
        <v>856</v>
      </c>
      <c r="CJ2" s="458" t="s">
        <v>857</v>
      </c>
      <c r="CK2" s="458" t="s">
        <v>858</v>
      </c>
      <c r="CL2" s="458" t="s">
        <v>859</v>
      </c>
      <c r="CM2" s="458" t="s">
        <v>860</v>
      </c>
      <c r="CN2" s="458" t="s">
        <v>861</v>
      </c>
      <c r="CO2" s="458" t="s">
        <v>862</v>
      </c>
      <c r="CP2" s="458" t="s">
        <v>863</v>
      </c>
      <c r="CQ2" s="458" t="s">
        <v>864</v>
      </c>
      <c r="CR2" s="458" t="s">
        <v>865</v>
      </c>
      <c r="CS2" s="458" t="s">
        <v>866</v>
      </c>
      <c r="CT2" s="458" t="s">
        <v>867</v>
      </c>
      <c r="CU2" s="458" t="s">
        <v>868</v>
      </c>
      <c r="CV2" s="458" t="s">
        <v>869</v>
      </c>
      <c r="CW2" s="458" t="s">
        <v>870</v>
      </c>
      <c r="CX2" s="458" t="s">
        <v>871</v>
      </c>
      <c r="CY2" s="458" t="s">
        <v>872</v>
      </c>
      <c r="CZ2" s="458" t="s">
        <v>873</v>
      </c>
      <c r="DA2" s="458" t="s">
        <v>874</v>
      </c>
      <c r="DB2" s="458" t="s">
        <v>875</v>
      </c>
      <c r="DC2" s="458" t="s">
        <v>876</v>
      </c>
      <c r="DD2" s="458" t="s">
        <v>877</v>
      </c>
      <c r="DE2" s="458" t="s">
        <v>878</v>
      </c>
      <c r="DF2" s="458" t="s">
        <v>879</v>
      </c>
      <c r="DG2" s="458" t="s">
        <v>880</v>
      </c>
      <c r="DH2" s="458" t="s">
        <v>881</v>
      </c>
      <c r="DI2" s="458" t="s">
        <v>882</v>
      </c>
      <c r="DJ2" s="458" t="s">
        <v>883</v>
      </c>
      <c r="DK2" s="458" t="s">
        <v>884</v>
      </c>
      <c r="DL2" s="458" t="s">
        <v>885</v>
      </c>
      <c r="DM2" s="458" t="s">
        <v>886</v>
      </c>
      <c r="DN2" s="458" t="s">
        <v>887</v>
      </c>
      <c r="DO2" s="458" t="s">
        <v>888</v>
      </c>
      <c r="DP2" s="458" t="s">
        <v>889</v>
      </c>
      <c r="DQ2" s="458" t="s">
        <v>890</v>
      </c>
      <c r="DR2" s="458" t="s">
        <v>891</v>
      </c>
      <c r="DS2" s="458" t="s">
        <v>892</v>
      </c>
      <c r="DT2" s="458" t="s">
        <v>893</v>
      </c>
      <c r="DU2" s="458" t="s">
        <v>894</v>
      </c>
      <c r="DV2" s="458" t="s">
        <v>895</v>
      </c>
      <c r="DW2" s="458" t="s">
        <v>896</v>
      </c>
      <c r="DX2" s="458" t="s">
        <v>897</v>
      </c>
      <c r="DY2" s="458" t="s">
        <v>898</v>
      </c>
      <c r="DZ2" s="458" t="s">
        <v>899</v>
      </c>
      <c r="EA2" s="458" t="s">
        <v>900</v>
      </c>
      <c r="EB2" s="458" t="s">
        <v>901</v>
      </c>
      <c r="EC2" s="458" t="s">
        <v>902</v>
      </c>
      <c r="ED2" s="458" t="s">
        <v>903</v>
      </c>
      <c r="EE2" s="458" t="s">
        <v>904</v>
      </c>
      <c r="EF2" s="458" t="s">
        <v>905</v>
      </c>
      <c r="EG2" s="458" t="s">
        <v>906</v>
      </c>
      <c r="EH2" s="458" t="s">
        <v>907</v>
      </c>
      <c r="EI2" s="458" t="s">
        <v>908</v>
      </c>
      <c r="EJ2" s="458" t="s">
        <v>909</v>
      </c>
      <c r="EK2" s="458" t="s">
        <v>910</v>
      </c>
      <c r="EL2" s="458" t="s">
        <v>911</v>
      </c>
      <c r="EM2" s="458" t="s">
        <v>912</v>
      </c>
      <c r="EN2" s="458" t="s">
        <v>913</v>
      </c>
      <c r="EO2" s="458" t="s">
        <v>914</v>
      </c>
      <c r="EP2" s="458" t="s">
        <v>915</v>
      </c>
      <c r="EQ2" s="458" t="s">
        <v>916</v>
      </c>
      <c r="ER2" s="458" t="s">
        <v>917</v>
      </c>
      <c r="ES2" s="458" t="s">
        <v>918</v>
      </c>
      <c r="ET2" s="458" t="s">
        <v>919</v>
      </c>
      <c r="EU2" s="458" t="s">
        <v>920</v>
      </c>
      <c r="EV2" s="458" t="s">
        <v>921</v>
      </c>
      <c r="EW2" s="458" t="s">
        <v>922</v>
      </c>
      <c r="EX2" s="458" t="s">
        <v>923</v>
      </c>
      <c r="EY2" s="458" t="s">
        <v>924</v>
      </c>
      <c r="EZ2" s="458" t="s">
        <v>925</v>
      </c>
      <c r="FA2" s="458" t="s">
        <v>926</v>
      </c>
      <c r="FB2" s="458" t="s">
        <v>927</v>
      </c>
      <c r="FC2" s="458" t="s">
        <v>928</v>
      </c>
      <c r="FD2" s="458" t="s">
        <v>929</v>
      </c>
      <c r="FE2" s="458" t="s">
        <v>930</v>
      </c>
      <c r="FF2" s="458" t="s">
        <v>931</v>
      </c>
      <c r="FG2" s="458" t="s">
        <v>932</v>
      </c>
      <c r="FH2" s="458" t="s">
        <v>933</v>
      </c>
      <c r="FI2" s="458" t="s">
        <v>934</v>
      </c>
      <c r="FJ2" s="458" t="s">
        <v>935</v>
      </c>
      <c r="FK2" s="458" t="s">
        <v>936</v>
      </c>
      <c r="FL2" s="458" t="s">
        <v>937</v>
      </c>
      <c r="FM2" s="458" t="s">
        <v>938</v>
      </c>
      <c r="FN2" s="458" t="s">
        <v>939</v>
      </c>
      <c r="FO2" s="458" t="s">
        <v>940</v>
      </c>
      <c r="FP2" s="458" t="s">
        <v>941</v>
      </c>
      <c r="FQ2" s="458" t="s">
        <v>942</v>
      </c>
      <c r="FR2" s="458" t="s">
        <v>943</v>
      </c>
      <c r="FS2" s="458" t="s">
        <v>944</v>
      </c>
      <c r="FT2" s="458" t="s">
        <v>945</v>
      </c>
      <c r="FU2" s="458" t="s">
        <v>946</v>
      </c>
      <c r="FV2" s="458" t="s">
        <v>947</v>
      </c>
      <c r="FW2" s="458" t="s">
        <v>948</v>
      </c>
      <c r="FX2" s="458" t="s">
        <v>949</v>
      </c>
      <c r="FY2" s="458" t="s">
        <v>950</v>
      </c>
      <c r="FZ2" s="458" t="s">
        <v>951</v>
      </c>
      <c r="GA2" s="458" t="s">
        <v>952</v>
      </c>
      <c r="GB2" s="458" t="s">
        <v>953</v>
      </c>
      <c r="GC2" s="458" t="s">
        <v>954</v>
      </c>
      <c r="GD2" s="458" t="s">
        <v>955</v>
      </c>
      <c r="GE2" s="458" t="s">
        <v>956</v>
      </c>
      <c r="GF2" s="458" t="s">
        <v>957</v>
      </c>
      <c r="GG2" s="458" t="s">
        <v>958</v>
      </c>
      <c r="GH2" s="458" t="s">
        <v>959</v>
      </c>
      <c r="GI2" s="458" t="s">
        <v>960</v>
      </c>
      <c r="GJ2" s="458" t="s">
        <v>961</v>
      </c>
      <c r="GK2" s="458" t="s">
        <v>962</v>
      </c>
      <c r="GL2" s="458" t="s">
        <v>963</v>
      </c>
      <c r="GM2" s="458" t="s">
        <v>964</v>
      </c>
      <c r="GN2" s="458" t="s">
        <v>965</v>
      </c>
      <c r="GO2" s="458" t="s">
        <v>966</v>
      </c>
      <c r="GP2" s="458" t="s">
        <v>967</v>
      </c>
      <c r="GQ2" s="458" t="s">
        <v>968</v>
      </c>
      <c r="GR2" s="458" t="s">
        <v>969</v>
      </c>
      <c r="GS2" s="458" t="s">
        <v>970</v>
      </c>
      <c r="GT2" s="458" t="s">
        <v>971</v>
      </c>
      <c r="GU2" s="458" t="s">
        <v>972</v>
      </c>
      <c r="GV2" s="458" t="s">
        <v>973</v>
      </c>
      <c r="GW2" s="458" t="s">
        <v>974</v>
      </c>
      <c r="GX2" s="458" t="s">
        <v>975</v>
      </c>
      <c r="GY2" s="458" t="s">
        <v>976</v>
      </c>
      <c r="GZ2" s="458" t="s">
        <v>977</v>
      </c>
      <c r="HA2" s="458" t="s">
        <v>978</v>
      </c>
      <c r="HB2" s="458" t="s">
        <v>979</v>
      </c>
      <c r="HC2" s="458" t="s">
        <v>980</v>
      </c>
      <c r="HD2" s="458" t="s">
        <v>981</v>
      </c>
      <c r="HE2" s="458" t="s">
        <v>982</v>
      </c>
      <c r="HF2" s="458" t="s">
        <v>983</v>
      </c>
      <c r="HG2" s="458" t="s">
        <v>984</v>
      </c>
      <c r="HH2" s="458" t="s">
        <v>985</v>
      </c>
      <c r="HI2" s="458" t="s">
        <v>986</v>
      </c>
      <c r="HJ2" s="458" t="s">
        <v>987</v>
      </c>
      <c r="HK2" s="458" t="s">
        <v>988</v>
      </c>
      <c r="HL2" s="458" t="s">
        <v>989</v>
      </c>
      <c r="HM2" s="458" t="s">
        <v>990</v>
      </c>
      <c r="HN2" s="458" t="s">
        <v>991</v>
      </c>
      <c r="HO2" s="458" t="s">
        <v>992</v>
      </c>
      <c r="HP2" s="458" t="s">
        <v>993</v>
      </c>
      <c r="HQ2" s="458" t="s">
        <v>994</v>
      </c>
      <c r="HR2" s="458" t="s">
        <v>995</v>
      </c>
      <c r="HS2" s="458" t="s">
        <v>996</v>
      </c>
      <c r="HT2" s="458" t="s">
        <v>997</v>
      </c>
      <c r="HU2" s="458" t="s">
        <v>998</v>
      </c>
      <c r="HV2" s="458" t="s">
        <v>999</v>
      </c>
      <c r="HW2" s="458" t="s">
        <v>1000</v>
      </c>
      <c r="HX2" s="458" t="s">
        <v>1001</v>
      </c>
      <c r="HY2" s="458" t="s">
        <v>1002</v>
      </c>
      <c r="HZ2" s="458" t="s">
        <v>1003</v>
      </c>
      <c r="IA2" s="458" t="s">
        <v>1004</v>
      </c>
      <c r="IB2" s="458" t="s">
        <v>1005</v>
      </c>
      <c r="IC2" s="458" t="s">
        <v>1006</v>
      </c>
      <c r="ID2" s="458" t="s">
        <v>1007</v>
      </c>
      <c r="IE2" s="458" t="s">
        <v>1008</v>
      </c>
      <c r="IF2" s="458" t="s">
        <v>1009</v>
      </c>
      <c r="IG2" s="458" t="s">
        <v>1010</v>
      </c>
      <c r="IH2" s="458" t="s">
        <v>1011</v>
      </c>
      <c r="II2" s="458" t="s">
        <v>1012</v>
      </c>
      <c r="IJ2" s="458" t="s">
        <v>1013</v>
      </c>
      <c r="IK2" s="458" t="s">
        <v>1014</v>
      </c>
      <c r="IL2" s="458" t="s">
        <v>1015</v>
      </c>
      <c r="IM2" s="458" t="s">
        <v>1016</v>
      </c>
      <c r="IN2" s="458" t="s">
        <v>1017</v>
      </c>
      <c r="IO2" s="458" t="s">
        <v>1018</v>
      </c>
      <c r="IP2" s="458" t="s">
        <v>1019</v>
      </c>
      <c r="IQ2" s="458" t="s">
        <v>1020</v>
      </c>
      <c r="IR2" s="458" t="s">
        <v>1021</v>
      </c>
      <c r="IS2" s="458" t="s">
        <v>1022</v>
      </c>
      <c r="IT2" s="458" t="s">
        <v>1023</v>
      </c>
      <c r="IU2" s="458" t="s">
        <v>1024</v>
      </c>
      <c r="IV2" s="458" t="s">
        <v>1025</v>
      </c>
    </row>
    <row r="3" spans="1:256" s="458" customFormat="1" ht="5.25" customHeight="1" x14ac:dyDescent="0.25">
      <c r="A3" s="462"/>
      <c r="B3" s="463"/>
      <c r="C3" s="459"/>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c r="AG3" s="456"/>
      <c r="AH3" s="456"/>
      <c r="AI3" s="456"/>
      <c r="AJ3" s="456"/>
      <c r="AK3" s="456"/>
      <c r="AL3" s="456"/>
      <c r="AM3" s="456"/>
      <c r="AN3" s="456"/>
      <c r="AO3" s="456"/>
      <c r="AP3" s="456"/>
      <c r="AQ3" s="456"/>
      <c r="AR3" s="456"/>
      <c r="AS3" s="456"/>
      <c r="AT3" s="456"/>
      <c r="AU3" s="456"/>
      <c r="AV3" s="456"/>
      <c r="AW3" s="456"/>
      <c r="AX3" s="456"/>
      <c r="AY3" s="456"/>
      <c r="AZ3" s="456"/>
      <c r="BA3" s="456"/>
      <c r="BB3" s="456"/>
      <c r="BC3" s="456"/>
      <c r="BD3" s="456"/>
      <c r="BE3" s="456"/>
      <c r="BF3" s="456"/>
      <c r="BG3" s="456"/>
      <c r="BH3" s="456"/>
      <c r="BI3" s="456"/>
      <c r="BJ3" s="456"/>
      <c r="BK3" s="456"/>
      <c r="BL3" s="456"/>
      <c r="BM3" s="456"/>
      <c r="BN3" s="456"/>
      <c r="BO3" s="456"/>
      <c r="BP3" s="456"/>
      <c r="BQ3" s="456"/>
      <c r="BR3" s="456"/>
      <c r="BS3" s="456"/>
      <c r="BT3" s="456"/>
      <c r="BU3" s="456"/>
      <c r="BV3" s="456"/>
      <c r="BW3" s="456"/>
      <c r="BX3" s="456"/>
      <c r="BY3" s="456"/>
      <c r="BZ3" s="456"/>
      <c r="CA3" s="456"/>
      <c r="CB3" s="456"/>
      <c r="CC3" s="456"/>
      <c r="CD3" s="456"/>
      <c r="CE3" s="456"/>
      <c r="CF3" s="456"/>
      <c r="CG3" s="456"/>
      <c r="CH3" s="456"/>
      <c r="CI3" s="456"/>
      <c r="CJ3" s="456"/>
      <c r="CK3" s="456"/>
      <c r="CL3" s="456"/>
      <c r="CM3" s="456"/>
      <c r="CN3" s="456"/>
      <c r="CO3" s="456"/>
      <c r="CP3" s="456"/>
      <c r="CQ3" s="456"/>
      <c r="CR3" s="456"/>
      <c r="CS3" s="456"/>
      <c r="CT3" s="456"/>
      <c r="CU3" s="456"/>
      <c r="CV3" s="456"/>
      <c r="CW3" s="456"/>
      <c r="CX3" s="456"/>
      <c r="CY3" s="456"/>
      <c r="CZ3" s="456"/>
      <c r="DA3" s="456"/>
      <c r="DB3" s="456"/>
      <c r="DC3" s="456"/>
      <c r="DD3" s="456"/>
      <c r="DE3" s="456"/>
      <c r="DF3" s="456"/>
      <c r="DG3" s="456"/>
      <c r="DH3" s="456"/>
      <c r="DI3" s="456"/>
      <c r="DJ3" s="456"/>
      <c r="DK3" s="456"/>
      <c r="DL3" s="456"/>
      <c r="DM3" s="456"/>
      <c r="DN3" s="456"/>
      <c r="DO3" s="456"/>
      <c r="DP3" s="456"/>
      <c r="DQ3" s="456"/>
      <c r="DR3" s="456"/>
      <c r="DS3" s="456"/>
      <c r="DT3" s="456"/>
      <c r="DU3" s="456"/>
      <c r="DV3" s="456"/>
      <c r="DW3" s="456"/>
      <c r="DX3" s="456"/>
      <c r="DY3" s="456"/>
      <c r="DZ3" s="456"/>
      <c r="EA3" s="456"/>
      <c r="EB3" s="456"/>
      <c r="EC3" s="456"/>
      <c r="ED3" s="456"/>
      <c r="EE3" s="456"/>
      <c r="EF3" s="456"/>
      <c r="EG3" s="456"/>
      <c r="EH3" s="456"/>
      <c r="EI3" s="456"/>
      <c r="EJ3" s="456"/>
      <c r="EK3" s="456"/>
      <c r="EL3" s="456"/>
      <c r="EM3" s="456"/>
      <c r="EN3" s="456"/>
      <c r="EO3" s="456"/>
      <c r="EP3" s="456"/>
      <c r="EQ3" s="456"/>
      <c r="ER3" s="456"/>
      <c r="ES3" s="456"/>
      <c r="ET3" s="456"/>
      <c r="EU3" s="456"/>
      <c r="EV3" s="456"/>
      <c r="EW3" s="456"/>
      <c r="EX3" s="456"/>
      <c r="EY3" s="456"/>
      <c r="EZ3" s="456"/>
      <c r="FA3" s="456"/>
      <c r="FB3" s="456"/>
      <c r="FC3" s="456"/>
      <c r="FD3" s="456"/>
      <c r="FE3" s="456"/>
      <c r="FF3" s="456"/>
      <c r="FG3" s="456"/>
      <c r="FH3" s="456"/>
      <c r="FI3" s="456"/>
      <c r="FJ3" s="456"/>
      <c r="FK3" s="456"/>
      <c r="FL3" s="456"/>
      <c r="FM3" s="456"/>
      <c r="FN3" s="456"/>
      <c r="FO3" s="456"/>
      <c r="FP3" s="456"/>
      <c r="FQ3" s="456"/>
      <c r="FR3" s="456"/>
      <c r="FS3" s="456"/>
      <c r="FT3" s="456"/>
      <c r="FU3" s="456"/>
      <c r="FV3" s="456"/>
      <c r="FW3" s="456"/>
      <c r="FX3" s="456"/>
      <c r="FY3" s="456"/>
      <c r="FZ3" s="456"/>
      <c r="GA3" s="456"/>
      <c r="GB3" s="456"/>
      <c r="GC3" s="456"/>
      <c r="GD3" s="456"/>
      <c r="GE3" s="456"/>
      <c r="GF3" s="456"/>
      <c r="GG3" s="456"/>
      <c r="GH3" s="456"/>
      <c r="GI3" s="456"/>
      <c r="GJ3" s="456"/>
      <c r="GK3" s="456"/>
      <c r="GL3" s="456"/>
      <c r="GM3" s="456"/>
      <c r="GN3" s="456"/>
      <c r="GO3" s="456"/>
      <c r="GP3" s="456"/>
      <c r="GQ3" s="456"/>
      <c r="GR3" s="456"/>
      <c r="GS3" s="456"/>
      <c r="GT3" s="456"/>
      <c r="GU3" s="456"/>
      <c r="GV3" s="456"/>
      <c r="GW3" s="456"/>
      <c r="GX3" s="456"/>
      <c r="GY3" s="456"/>
      <c r="GZ3" s="456"/>
      <c r="HA3" s="456"/>
      <c r="HB3" s="456"/>
      <c r="HC3" s="456"/>
      <c r="HD3" s="456"/>
      <c r="HE3" s="456"/>
      <c r="HF3" s="456"/>
      <c r="HG3" s="456"/>
      <c r="HH3" s="456"/>
      <c r="HI3" s="456"/>
      <c r="HJ3" s="456"/>
      <c r="HK3" s="456"/>
      <c r="HL3" s="456"/>
      <c r="HM3" s="456"/>
      <c r="HN3" s="456"/>
      <c r="HO3" s="456"/>
      <c r="HP3" s="456"/>
      <c r="HQ3" s="456"/>
      <c r="HR3" s="456"/>
      <c r="HS3" s="456"/>
      <c r="HT3" s="456"/>
      <c r="HU3" s="456"/>
      <c r="HV3" s="456"/>
      <c r="HW3" s="456"/>
      <c r="HX3" s="456"/>
      <c r="HY3" s="456"/>
      <c r="HZ3" s="456"/>
      <c r="IA3" s="456"/>
      <c r="IB3" s="456"/>
      <c r="IC3" s="456"/>
      <c r="ID3" s="456"/>
      <c r="IE3" s="456"/>
      <c r="IF3" s="456"/>
      <c r="IG3" s="456"/>
      <c r="IH3" s="456"/>
      <c r="II3" s="456"/>
      <c r="IJ3" s="456"/>
      <c r="IK3" s="456"/>
      <c r="IL3" s="456"/>
      <c r="IM3" s="456"/>
      <c r="IN3" s="456"/>
      <c r="IO3" s="456"/>
      <c r="IP3" s="456"/>
      <c r="IQ3" s="456"/>
      <c r="IR3" s="456"/>
      <c r="IS3" s="456"/>
      <c r="IT3" s="456"/>
      <c r="IU3" s="456"/>
      <c r="IV3" s="456"/>
    </row>
    <row r="4" spans="1:256" s="41" customFormat="1" ht="20.100000000000001" customHeight="1" x14ac:dyDescent="0.25">
      <c r="A4" s="464">
        <v>100</v>
      </c>
      <c r="B4" s="465" t="s">
        <v>1331</v>
      </c>
      <c r="C4" s="40"/>
    </row>
    <row r="5" spans="1:256" s="41" customFormat="1" ht="20.100000000000001" customHeight="1" x14ac:dyDescent="0.25">
      <c r="A5" s="466">
        <v>101</v>
      </c>
      <c r="B5" s="467" t="s">
        <v>1688</v>
      </c>
      <c r="C5" s="40"/>
    </row>
    <row r="6" spans="1:256" s="41" customFormat="1" ht="20.100000000000001" customHeight="1" x14ac:dyDescent="0.25">
      <c r="A6" s="466">
        <v>102</v>
      </c>
      <c r="B6" s="467" t="s">
        <v>1691</v>
      </c>
      <c r="C6" s="40"/>
    </row>
    <row r="7" spans="1:256" s="41" customFormat="1" ht="20.100000000000001" customHeight="1" x14ac:dyDescent="0.25">
      <c r="A7" s="466">
        <v>103</v>
      </c>
      <c r="B7" s="467" t="s">
        <v>1692</v>
      </c>
      <c r="C7" s="40"/>
    </row>
    <row r="8" spans="1:256" s="41" customFormat="1" ht="20.100000000000001" customHeight="1" x14ac:dyDescent="0.25">
      <c r="A8" s="466">
        <v>104</v>
      </c>
      <c r="B8" s="467" t="s">
        <v>2</v>
      </c>
      <c r="C8" s="40"/>
    </row>
    <row r="9" spans="1:256" s="41" customFormat="1" ht="20.100000000000001" customHeight="1" x14ac:dyDescent="0.25">
      <c r="A9" s="466">
        <v>105</v>
      </c>
      <c r="B9" s="467" t="s">
        <v>1689</v>
      </c>
      <c r="C9" s="40"/>
    </row>
    <row r="10" spans="1:256" s="41" customFormat="1" ht="20.100000000000001" customHeight="1" x14ac:dyDescent="0.25">
      <c r="A10" s="466">
        <v>106</v>
      </c>
      <c r="B10" s="467" t="s">
        <v>1690</v>
      </c>
      <c r="C10" s="40"/>
    </row>
    <row r="11" spans="1:256" s="41" customFormat="1" ht="20.100000000000001" customHeight="1" x14ac:dyDescent="0.25">
      <c r="A11" s="466">
        <v>107</v>
      </c>
      <c r="B11" s="467" t="s">
        <v>1735</v>
      </c>
      <c r="C11" s="40"/>
    </row>
    <row r="12" spans="1:256" s="41" customFormat="1" ht="20.100000000000001" customHeight="1" x14ac:dyDescent="0.25">
      <c r="A12" s="464">
        <v>200</v>
      </c>
      <c r="B12" s="465" t="s">
        <v>40</v>
      </c>
      <c r="C12" s="40"/>
    </row>
    <row r="13" spans="1:256" s="41" customFormat="1" ht="20.100000000000001" customHeight="1" x14ac:dyDescent="0.25">
      <c r="A13" s="466">
        <v>201</v>
      </c>
      <c r="B13" s="467" t="s">
        <v>1753</v>
      </c>
      <c r="C13" s="40"/>
    </row>
    <row r="14" spans="1:256" s="41" customFormat="1" ht="20.100000000000001" customHeight="1" x14ac:dyDescent="0.25">
      <c r="A14" s="466">
        <v>202</v>
      </c>
      <c r="B14" s="467" t="s">
        <v>1754</v>
      </c>
      <c r="C14" s="40"/>
    </row>
    <row r="15" spans="1:256" s="41" customFormat="1" ht="20.100000000000001" customHeight="1" x14ac:dyDescent="0.25">
      <c r="A15" s="466">
        <v>203</v>
      </c>
      <c r="B15" s="467" t="s">
        <v>1755</v>
      </c>
      <c r="C15" s="40"/>
    </row>
    <row r="16" spans="1:256" s="41" customFormat="1" ht="20.100000000000001" customHeight="1" x14ac:dyDescent="0.25">
      <c r="A16" s="466">
        <v>209</v>
      </c>
      <c r="B16" s="467" t="s">
        <v>1035</v>
      </c>
      <c r="C16" s="40"/>
    </row>
    <row r="17" spans="1:256" s="41" customFormat="1" ht="20.100000000000001" customHeight="1" x14ac:dyDescent="0.25">
      <c r="A17" s="464">
        <v>400</v>
      </c>
      <c r="B17" s="465" t="s">
        <v>41</v>
      </c>
      <c r="C17" s="40"/>
    </row>
    <row r="18" spans="1:256" s="41" customFormat="1" ht="20.100000000000001" customHeight="1" x14ac:dyDescent="0.25">
      <c r="A18" s="466">
        <v>401</v>
      </c>
      <c r="B18" s="467" t="s">
        <v>1736</v>
      </c>
      <c r="C18" s="40"/>
    </row>
    <row r="19" spans="1:256" s="41" customFormat="1" ht="20.100000000000001" customHeight="1" x14ac:dyDescent="0.25">
      <c r="A19" s="464">
        <v>500</v>
      </c>
      <c r="B19" s="465" t="s">
        <v>42</v>
      </c>
      <c r="C19" s="40"/>
    </row>
    <row r="20" spans="1:256" s="41" customFormat="1" ht="20.100000000000001" customHeight="1" x14ac:dyDescent="0.25">
      <c r="A20" s="466">
        <v>501</v>
      </c>
      <c r="B20" s="467" t="s">
        <v>1026</v>
      </c>
      <c r="C20" s="40"/>
    </row>
    <row r="21" spans="1:256" s="41" customFormat="1" ht="20.100000000000001" customHeight="1" x14ac:dyDescent="0.25">
      <c r="A21" s="466">
        <v>502</v>
      </c>
      <c r="B21" s="467" t="s">
        <v>1027</v>
      </c>
      <c r="C21" s="40"/>
    </row>
    <row r="22" spans="1:256" s="41" customFormat="1" ht="20.100000000000001" customHeight="1" x14ac:dyDescent="0.25">
      <c r="A22" s="466">
        <v>503</v>
      </c>
      <c r="B22" s="467" t="s">
        <v>1028</v>
      </c>
      <c r="C22" s="40"/>
    </row>
    <row r="23" spans="1:256" s="41" customFormat="1" ht="20.100000000000001" customHeight="1" x14ac:dyDescent="0.25">
      <c r="A23" s="466">
        <v>504</v>
      </c>
      <c r="B23" s="467" t="s">
        <v>1029</v>
      </c>
      <c r="C23" s="40"/>
    </row>
    <row r="24" spans="1:256" s="41" customFormat="1" ht="20.100000000000001" customHeight="1" x14ac:dyDescent="0.25">
      <c r="A24" s="466">
        <v>505</v>
      </c>
      <c r="B24" s="467" t="s">
        <v>1030</v>
      </c>
      <c r="C24" s="42">
        <v>404</v>
      </c>
      <c r="D24" s="44" t="s">
        <v>1030</v>
      </c>
      <c r="E24" s="45">
        <v>404</v>
      </c>
      <c r="F24" s="44" t="s">
        <v>1030</v>
      </c>
      <c r="G24" s="45">
        <v>404</v>
      </c>
      <c r="H24" s="44" t="s">
        <v>1030</v>
      </c>
      <c r="I24" s="45">
        <v>404</v>
      </c>
      <c r="J24" s="44" t="s">
        <v>1030</v>
      </c>
      <c r="K24" s="45">
        <v>404</v>
      </c>
      <c r="L24" s="44" t="s">
        <v>1030</v>
      </c>
      <c r="M24" s="45">
        <v>404</v>
      </c>
      <c r="N24" s="44" t="s">
        <v>1030</v>
      </c>
      <c r="O24" s="45">
        <v>404</v>
      </c>
      <c r="P24" s="44" t="s">
        <v>1030</v>
      </c>
      <c r="Q24" s="45">
        <v>404</v>
      </c>
      <c r="R24" s="44" t="s">
        <v>1030</v>
      </c>
      <c r="S24" s="45">
        <v>404</v>
      </c>
      <c r="T24" s="44" t="s">
        <v>1030</v>
      </c>
      <c r="U24" s="45">
        <v>404</v>
      </c>
      <c r="V24" s="44" t="s">
        <v>1030</v>
      </c>
      <c r="W24" s="45">
        <v>404</v>
      </c>
      <c r="X24" s="44" t="s">
        <v>1030</v>
      </c>
      <c r="Y24" s="45">
        <v>404</v>
      </c>
      <c r="Z24" s="44" t="s">
        <v>1030</v>
      </c>
      <c r="AA24" s="45">
        <v>404</v>
      </c>
      <c r="AB24" s="44" t="s">
        <v>1030</v>
      </c>
      <c r="AC24" s="45">
        <v>404</v>
      </c>
      <c r="AD24" s="44" t="s">
        <v>1030</v>
      </c>
      <c r="AE24" s="45">
        <v>404</v>
      </c>
      <c r="AF24" s="44" t="s">
        <v>1030</v>
      </c>
      <c r="AG24" s="45">
        <v>404</v>
      </c>
      <c r="AH24" s="44" t="s">
        <v>1030</v>
      </c>
      <c r="AI24" s="45">
        <v>404</v>
      </c>
      <c r="AJ24" s="44" t="s">
        <v>1030</v>
      </c>
      <c r="AK24" s="45">
        <v>404</v>
      </c>
      <c r="AL24" s="44" t="s">
        <v>1030</v>
      </c>
      <c r="AM24" s="45">
        <v>404</v>
      </c>
      <c r="AN24" s="44" t="s">
        <v>1030</v>
      </c>
      <c r="AO24" s="45">
        <v>404</v>
      </c>
      <c r="AP24" s="44" t="s">
        <v>1030</v>
      </c>
      <c r="AQ24" s="45">
        <v>404</v>
      </c>
      <c r="AR24" s="44" t="s">
        <v>1030</v>
      </c>
      <c r="AS24" s="45">
        <v>404</v>
      </c>
      <c r="AT24" s="44" t="s">
        <v>1030</v>
      </c>
      <c r="AU24" s="45">
        <v>404</v>
      </c>
      <c r="AV24" s="44" t="s">
        <v>1030</v>
      </c>
      <c r="AW24" s="45">
        <v>404</v>
      </c>
      <c r="AX24" s="44" t="s">
        <v>1030</v>
      </c>
      <c r="AY24" s="45">
        <v>404</v>
      </c>
      <c r="AZ24" s="44" t="s">
        <v>1030</v>
      </c>
      <c r="BA24" s="45">
        <v>404</v>
      </c>
      <c r="BB24" s="44" t="s">
        <v>1030</v>
      </c>
      <c r="BC24" s="45">
        <v>404</v>
      </c>
      <c r="BD24" s="44" t="s">
        <v>1030</v>
      </c>
      <c r="BE24" s="45">
        <v>404</v>
      </c>
      <c r="BF24" s="44" t="s">
        <v>1030</v>
      </c>
      <c r="BG24" s="45">
        <v>404</v>
      </c>
      <c r="BH24" s="44" t="s">
        <v>1030</v>
      </c>
      <c r="BI24" s="45">
        <v>404</v>
      </c>
      <c r="BJ24" s="44" t="s">
        <v>1030</v>
      </c>
      <c r="BK24" s="45">
        <v>404</v>
      </c>
      <c r="BL24" s="44" t="s">
        <v>1030</v>
      </c>
      <c r="BM24" s="45">
        <v>404</v>
      </c>
      <c r="BN24" s="44" t="s">
        <v>1030</v>
      </c>
      <c r="BO24" s="45">
        <v>404</v>
      </c>
      <c r="BP24" s="44" t="s">
        <v>1030</v>
      </c>
      <c r="BQ24" s="45">
        <v>404</v>
      </c>
      <c r="BR24" s="44" t="s">
        <v>1030</v>
      </c>
      <c r="BS24" s="45">
        <v>404</v>
      </c>
      <c r="BT24" s="44" t="s">
        <v>1030</v>
      </c>
      <c r="BU24" s="45">
        <v>404</v>
      </c>
      <c r="BV24" s="44" t="s">
        <v>1030</v>
      </c>
      <c r="BW24" s="45">
        <v>404</v>
      </c>
      <c r="BX24" s="44" t="s">
        <v>1030</v>
      </c>
      <c r="BY24" s="45">
        <v>404</v>
      </c>
      <c r="BZ24" s="44" t="s">
        <v>1030</v>
      </c>
      <c r="CA24" s="45">
        <v>404</v>
      </c>
      <c r="CB24" s="44" t="s">
        <v>1030</v>
      </c>
      <c r="CC24" s="45">
        <v>404</v>
      </c>
      <c r="CD24" s="44" t="s">
        <v>1030</v>
      </c>
      <c r="CE24" s="45">
        <v>404</v>
      </c>
      <c r="CF24" s="44" t="s">
        <v>1030</v>
      </c>
      <c r="CG24" s="45">
        <v>404</v>
      </c>
      <c r="CH24" s="44" t="s">
        <v>1030</v>
      </c>
      <c r="CI24" s="45">
        <v>404</v>
      </c>
      <c r="CJ24" s="44" t="s">
        <v>1030</v>
      </c>
      <c r="CK24" s="45">
        <v>404</v>
      </c>
      <c r="CL24" s="44" t="s">
        <v>1030</v>
      </c>
      <c r="CM24" s="45">
        <v>404</v>
      </c>
      <c r="CN24" s="44" t="s">
        <v>1030</v>
      </c>
      <c r="CO24" s="45">
        <v>404</v>
      </c>
      <c r="CP24" s="44" t="s">
        <v>1030</v>
      </c>
      <c r="CQ24" s="45">
        <v>404</v>
      </c>
      <c r="CR24" s="44" t="s">
        <v>1030</v>
      </c>
      <c r="CS24" s="45">
        <v>404</v>
      </c>
      <c r="CT24" s="44" t="s">
        <v>1030</v>
      </c>
      <c r="CU24" s="45">
        <v>404</v>
      </c>
      <c r="CV24" s="44" t="s">
        <v>1030</v>
      </c>
      <c r="CW24" s="45">
        <v>404</v>
      </c>
      <c r="CX24" s="44" t="s">
        <v>1030</v>
      </c>
      <c r="CY24" s="45">
        <v>404</v>
      </c>
      <c r="CZ24" s="44" t="s">
        <v>1030</v>
      </c>
      <c r="DA24" s="45">
        <v>404</v>
      </c>
      <c r="DB24" s="44" t="s">
        <v>1030</v>
      </c>
      <c r="DC24" s="45">
        <v>404</v>
      </c>
      <c r="DD24" s="44" t="s">
        <v>1030</v>
      </c>
      <c r="DE24" s="45">
        <v>404</v>
      </c>
      <c r="DF24" s="44" t="s">
        <v>1030</v>
      </c>
      <c r="DG24" s="45">
        <v>404</v>
      </c>
      <c r="DH24" s="44" t="s">
        <v>1030</v>
      </c>
      <c r="DI24" s="45">
        <v>404</v>
      </c>
      <c r="DJ24" s="44" t="s">
        <v>1030</v>
      </c>
      <c r="DK24" s="45">
        <v>404</v>
      </c>
      <c r="DL24" s="44" t="s">
        <v>1030</v>
      </c>
      <c r="DM24" s="45">
        <v>404</v>
      </c>
      <c r="DN24" s="44" t="s">
        <v>1030</v>
      </c>
      <c r="DO24" s="45">
        <v>404</v>
      </c>
      <c r="DP24" s="44" t="s">
        <v>1030</v>
      </c>
      <c r="DQ24" s="45">
        <v>404</v>
      </c>
      <c r="DR24" s="44" t="s">
        <v>1030</v>
      </c>
      <c r="DS24" s="45">
        <v>404</v>
      </c>
      <c r="DT24" s="44" t="s">
        <v>1030</v>
      </c>
      <c r="DU24" s="45">
        <v>404</v>
      </c>
      <c r="DV24" s="44" t="s">
        <v>1030</v>
      </c>
      <c r="DW24" s="45">
        <v>404</v>
      </c>
      <c r="DX24" s="44" t="s">
        <v>1030</v>
      </c>
      <c r="DY24" s="45">
        <v>404</v>
      </c>
      <c r="DZ24" s="44" t="s">
        <v>1030</v>
      </c>
      <c r="EA24" s="45">
        <v>404</v>
      </c>
      <c r="EB24" s="44" t="s">
        <v>1030</v>
      </c>
      <c r="EC24" s="45">
        <v>404</v>
      </c>
      <c r="ED24" s="44" t="s">
        <v>1030</v>
      </c>
      <c r="EE24" s="45">
        <v>404</v>
      </c>
      <c r="EF24" s="44" t="s">
        <v>1030</v>
      </c>
      <c r="EG24" s="45">
        <v>404</v>
      </c>
      <c r="EH24" s="44" t="s">
        <v>1030</v>
      </c>
      <c r="EI24" s="45">
        <v>404</v>
      </c>
      <c r="EJ24" s="44" t="s">
        <v>1030</v>
      </c>
      <c r="EK24" s="45">
        <v>404</v>
      </c>
      <c r="EL24" s="44" t="s">
        <v>1030</v>
      </c>
      <c r="EM24" s="45">
        <v>404</v>
      </c>
      <c r="EN24" s="44" t="s">
        <v>1030</v>
      </c>
      <c r="EO24" s="45">
        <v>404</v>
      </c>
      <c r="EP24" s="44" t="s">
        <v>1030</v>
      </c>
      <c r="EQ24" s="45">
        <v>404</v>
      </c>
      <c r="ER24" s="44" t="s">
        <v>1030</v>
      </c>
      <c r="ES24" s="45">
        <v>404</v>
      </c>
      <c r="ET24" s="44" t="s">
        <v>1030</v>
      </c>
      <c r="EU24" s="45">
        <v>404</v>
      </c>
      <c r="EV24" s="44" t="s">
        <v>1030</v>
      </c>
      <c r="EW24" s="45">
        <v>404</v>
      </c>
      <c r="EX24" s="44" t="s">
        <v>1030</v>
      </c>
      <c r="EY24" s="45">
        <v>404</v>
      </c>
      <c r="EZ24" s="44" t="s">
        <v>1030</v>
      </c>
      <c r="FA24" s="45">
        <v>404</v>
      </c>
      <c r="FB24" s="44" t="s">
        <v>1030</v>
      </c>
      <c r="FC24" s="45">
        <v>404</v>
      </c>
      <c r="FD24" s="44" t="s">
        <v>1030</v>
      </c>
      <c r="FE24" s="45">
        <v>404</v>
      </c>
      <c r="FF24" s="44" t="s">
        <v>1030</v>
      </c>
      <c r="FG24" s="45">
        <v>404</v>
      </c>
      <c r="FH24" s="44" t="s">
        <v>1030</v>
      </c>
      <c r="FI24" s="45">
        <v>404</v>
      </c>
      <c r="FJ24" s="44" t="s">
        <v>1030</v>
      </c>
      <c r="FK24" s="45">
        <v>404</v>
      </c>
      <c r="FL24" s="44" t="s">
        <v>1030</v>
      </c>
      <c r="FM24" s="45">
        <v>404</v>
      </c>
      <c r="FN24" s="44" t="s">
        <v>1030</v>
      </c>
      <c r="FO24" s="45">
        <v>404</v>
      </c>
      <c r="FP24" s="44" t="s">
        <v>1030</v>
      </c>
      <c r="FQ24" s="45">
        <v>404</v>
      </c>
      <c r="FR24" s="44" t="s">
        <v>1030</v>
      </c>
      <c r="FS24" s="45">
        <v>404</v>
      </c>
      <c r="FT24" s="44" t="s">
        <v>1030</v>
      </c>
      <c r="FU24" s="45">
        <v>404</v>
      </c>
      <c r="FV24" s="44" t="s">
        <v>1030</v>
      </c>
      <c r="FW24" s="45">
        <v>404</v>
      </c>
      <c r="FX24" s="44" t="s">
        <v>1030</v>
      </c>
      <c r="FY24" s="45">
        <v>404</v>
      </c>
      <c r="FZ24" s="44" t="s">
        <v>1030</v>
      </c>
      <c r="GA24" s="45">
        <v>404</v>
      </c>
      <c r="GB24" s="44" t="s">
        <v>1030</v>
      </c>
      <c r="GC24" s="45">
        <v>404</v>
      </c>
      <c r="GD24" s="44" t="s">
        <v>1030</v>
      </c>
      <c r="GE24" s="45">
        <v>404</v>
      </c>
      <c r="GF24" s="44" t="s">
        <v>1030</v>
      </c>
      <c r="GG24" s="45">
        <v>404</v>
      </c>
      <c r="GH24" s="44" t="s">
        <v>1030</v>
      </c>
      <c r="GI24" s="45">
        <v>404</v>
      </c>
      <c r="GJ24" s="44" t="s">
        <v>1030</v>
      </c>
      <c r="GK24" s="45">
        <v>404</v>
      </c>
      <c r="GL24" s="44" t="s">
        <v>1030</v>
      </c>
      <c r="GM24" s="45">
        <v>404</v>
      </c>
      <c r="GN24" s="44" t="s">
        <v>1030</v>
      </c>
      <c r="GO24" s="45">
        <v>404</v>
      </c>
      <c r="GP24" s="44" t="s">
        <v>1030</v>
      </c>
      <c r="GQ24" s="45">
        <v>404</v>
      </c>
      <c r="GR24" s="44" t="s">
        <v>1030</v>
      </c>
      <c r="GS24" s="45">
        <v>404</v>
      </c>
      <c r="GT24" s="44" t="s">
        <v>1030</v>
      </c>
      <c r="GU24" s="45">
        <v>404</v>
      </c>
      <c r="GV24" s="44" t="s">
        <v>1030</v>
      </c>
      <c r="GW24" s="45">
        <v>404</v>
      </c>
      <c r="GX24" s="44" t="s">
        <v>1030</v>
      </c>
      <c r="GY24" s="45">
        <v>404</v>
      </c>
      <c r="GZ24" s="44" t="s">
        <v>1030</v>
      </c>
      <c r="HA24" s="45">
        <v>404</v>
      </c>
      <c r="HB24" s="44" t="s">
        <v>1030</v>
      </c>
      <c r="HC24" s="45">
        <v>404</v>
      </c>
      <c r="HD24" s="44" t="s">
        <v>1030</v>
      </c>
      <c r="HE24" s="45">
        <v>404</v>
      </c>
      <c r="HF24" s="44" t="s">
        <v>1030</v>
      </c>
      <c r="HG24" s="45">
        <v>404</v>
      </c>
      <c r="HH24" s="44" t="s">
        <v>1030</v>
      </c>
      <c r="HI24" s="45">
        <v>404</v>
      </c>
      <c r="HJ24" s="44" t="s">
        <v>1030</v>
      </c>
      <c r="HK24" s="45">
        <v>404</v>
      </c>
      <c r="HL24" s="44" t="s">
        <v>1030</v>
      </c>
      <c r="HM24" s="45">
        <v>404</v>
      </c>
      <c r="HN24" s="44" t="s">
        <v>1030</v>
      </c>
      <c r="HO24" s="45">
        <v>404</v>
      </c>
      <c r="HP24" s="44" t="s">
        <v>1030</v>
      </c>
      <c r="HQ24" s="45">
        <v>404</v>
      </c>
      <c r="HR24" s="44" t="s">
        <v>1030</v>
      </c>
      <c r="HS24" s="45">
        <v>404</v>
      </c>
      <c r="HT24" s="44" t="s">
        <v>1030</v>
      </c>
      <c r="HU24" s="45">
        <v>404</v>
      </c>
      <c r="HV24" s="44" t="s">
        <v>1030</v>
      </c>
      <c r="HW24" s="45">
        <v>404</v>
      </c>
      <c r="HX24" s="44" t="s">
        <v>1030</v>
      </c>
      <c r="HY24" s="45">
        <v>404</v>
      </c>
      <c r="HZ24" s="44" t="s">
        <v>1030</v>
      </c>
      <c r="IA24" s="45">
        <v>404</v>
      </c>
      <c r="IB24" s="44" t="s">
        <v>1030</v>
      </c>
      <c r="IC24" s="45">
        <v>404</v>
      </c>
      <c r="ID24" s="44" t="s">
        <v>1030</v>
      </c>
      <c r="IE24" s="45">
        <v>404</v>
      </c>
      <c r="IF24" s="44" t="s">
        <v>1030</v>
      </c>
      <c r="IG24" s="45">
        <v>404</v>
      </c>
      <c r="IH24" s="44" t="s">
        <v>1030</v>
      </c>
      <c r="II24" s="45">
        <v>404</v>
      </c>
      <c r="IJ24" s="44" t="s">
        <v>1030</v>
      </c>
      <c r="IK24" s="45">
        <v>404</v>
      </c>
      <c r="IL24" s="44" t="s">
        <v>1030</v>
      </c>
      <c r="IM24" s="45">
        <v>404</v>
      </c>
      <c r="IN24" s="44" t="s">
        <v>1030</v>
      </c>
      <c r="IO24" s="45">
        <v>404</v>
      </c>
      <c r="IP24" s="44" t="s">
        <v>1030</v>
      </c>
      <c r="IQ24" s="45">
        <v>404</v>
      </c>
      <c r="IR24" s="44" t="s">
        <v>1030</v>
      </c>
      <c r="IS24" s="45">
        <v>404</v>
      </c>
      <c r="IT24" s="44" t="s">
        <v>1030</v>
      </c>
      <c r="IU24" s="45">
        <v>404</v>
      </c>
      <c r="IV24" s="44" t="s">
        <v>1030</v>
      </c>
    </row>
    <row r="25" spans="1:256" s="41" customFormat="1" ht="20.100000000000001" customHeight="1" x14ac:dyDescent="0.25">
      <c r="A25" s="466">
        <v>506</v>
      </c>
      <c r="B25" s="467" t="s">
        <v>1737</v>
      </c>
      <c r="C25" s="40"/>
    </row>
    <row r="26" spans="1:256" s="41" customFormat="1" ht="20.100000000000001" customHeight="1" x14ac:dyDescent="0.25">
      <c r="A26" s="462">
        <v>509</v>
      </c>
      <c r="B26" s="463" t="s">
        <v>1031</v>
      </c>
      <c r="C26" s="40"/>
    </row>
    <row r="27" spans="1:256" s="41" customFormat="1" ht="20.100000000000001" customHeight="1" x14ac:dyDescent="0.25">
      <c r="A27" s="464">
        <v>600</v>
      </c>
      <c r="B27" s="468" t="s">
        <v>43</v>
      </c>
      <c r="C27" s="40"/>
    </row>
    <row r="28" spans="1:256" s="41" customFormat="1" ht="20.100000000000001" customHeight="1" x14ac:dyDescent="0.25">
      <c r="A28" s="466">
        <v>601</v>
      </c>
      <c r="B28" s="469" t="s">
        <v>1032</v>
      </c>
      <c r="C28" s="40"/>
    </row>
    <row r="29" spans="1:256" s="41" customFormat="1" ht="20.100000000000001" customHeight="1" x14ac:dyDescent="0.25">
      <c r="A29" s="466">
        <v>602</v>
      </c>
      <c r="B29" s="469" t="s">
        <v>1033</v>
      </c>
      <c r="C29" s="40"/>
    </row>
    <row r="30" spans="1:256" s="41" customFormat="1" ht="20.100000000000001" customHeight="1" x14ac:dyDescent="0.25">
      <c r="A30" s="466">
        <v>603</v>
      </c>
      <c r="B30" s="467" t="s">
        <v>1738</v>
      </c>
      <c r="C30" s="40"/>
    </row>
    <row r="31" spans="1:256" s="41" customFormat="1" ht="20.100000000000001" customHeight="1" x14ac:dyDescent="0.25">
      <c r="A31" s="466">
        <v>609</v>
      </c>
      <c r="B31" s="469" t="s">
        <v>1034</v>
      </c>
      <c r="C31" s="40"/>
    </row>
    <row r="32" spans="1:256" s="41" customFormat="1" ht="20.100000000000001" customHeight="1" x14ac:dyDescent="0.25">
      <c r="A32" s="464">
        <v>700</v>
      </c>
      <c r="B32" s="465" t="s">
        <v>756</v>
      </c>
      <c r="C32" s="40"/>
    </row>
    <row r="33" spans="1:3" s="41" customFormat="1" ht="20.100000000000001" customHeight="1" x14ac:dyDescent="0.25">
      <c r="A33" s="466">
        <v>701</v>
      </c>
      <c r="B33" s="467" t="s">
        <v>1739</v>
      </c>
      <c r="C33" s="40"/>
    </row>
    <row r="34" spans="1:3" s="41" customFormat="1" ht="20.100000000000001" customHeight="1" x14ac:dyDescent="0.25">
      <c r="A34" s="466">
        <v>702</v>
      </c>
      <c r="B34" s="467" t="s">
        <v>1036</v>
      </c>
      <c r="C34" s="40"/>
    </row>
    <row r="35" spans="1:3" s="41" customFormat="1" ht="20.100000000000001" customHeight="1" x14ac:dyDescent="0.25">
      <c r="A35" s="466">
        <v>703</v>
      </c>
      <c r="B35" s="467" t="s">
        <v>1037</v>
      </c>
      <c r="C35" s="40"/>
    </row>
    <row r="36" spans="1:3" s="41" customFormat="1" ht="20.100000000000001" customHeight="1" x14ac:dyDescent="0.25">
      <c r="A36" s="466">
        <v>704</v>
      </c>
      <c r="B36" s="467" t="s">
        <v>1038</v>
      </c>
      <c r="C36" s="40"/>
    </row>
    <row r="37" spans="1:3" s="41" customFormat="1" ht="20.100000000000001" customHeight="1" x14ac:dyDescent="0.25">
      <c r="A37" s="470">
        <v>709</v>
      </c>
      <c r="B37" s="471" t="s">
        <v>179</v>
      </c>
      <c r="C37" s="40"/>
    </row>
    <row r="38" spans="1:3" ht="15.75" x14ac:dyDescent="0.25"/>
    <row r="39" spans="1:3" s="46" customFormat="1" ht="15.75" x14ac:dyDescent="0.25">
      <c r="B39" s="43"/>
    </row>
    <row r="40" spans="1:3" s="46" customFormat="1" ht="15.75" x14ac:dyDescent="0.25">
      <c r="B40" s="43"/>
    </row>
    <row r="41" spans="1:3" s="46" customFormat="1" ht="15.75" x14ac:dyDescent="0.25">
      <c r="B41" s="43"/>
    </row>
    <row r="42" spans="1:3" s="46" customFormat="1" ht="15.75" x14ac:dyDescent="0.25">
      <c r="B42" s="43"/>
    </row>
    <row r="43" spans="1:3" s="46" customFormat="1" ht="15.75" x14ac:dyDescent="0.25">
      <c r="B43" s="43"/>
    </row>
    <row r="44" spans="1:3" s="46" customFormat="1" ht="15.75" x14ac:dyDescent="0.25">
      <c r="B44" s="43"/>
    </row>
    <row r="45" spans="1:3" s="46" customFormat="1" ht="15.75" x14ac:dyDescent="0.25">
      <c r="B45" s="43"/>
    </row>
    <row r="46" spans="1:3" ht="15" customHeight="1" x14ac:dyDescent="0.25"/>
    <row r="47" spans="1:3" ht="15" customHeight="1" x14ac:dyDescent="0.25"/>
    <row r="48" spans="1:3"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sheetData>
  <mergeCells count="1">
    <mergeCell ref="A1:B1"/>
  </mergeCells>
  <printOptions horizontalCentered="1"/>
  <pageMargins left="0.70866141732283472" right="0.70866141732283472" top="0.55118110236220474" bottom="0.74803149606299213" header="0.31496062992125984" footer="0.31496062992125984"/>
  <pageSetup scale="90" orientation="portrait" horizontalDpi="4294967295" verticalDpi="4294967295" r:id="rId1"/>
  <headerFooter>
    <oddFooter>&amp;L&amp;"-,Cursiva"&amp;10Ejercicio Fiscal  2016&amp;R&amp;10Página &amp;P de &amp;N</oddFooter>
  </headerFooter>
  <legacy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zoomScaleNormal="100" workbookViewId="0">
      <selection sqref="A1:D1"/>
    </sheetView>
  </sheetViews>
  <sheetFormatPr baseColWidth="10" defaultRowHeight="15" x14ac:dyDescent="0.25"/>
  <cols>
    <col min="1" max="1" width="20.7109375" customWidth="1"/>
    <col min="2" max="2" width="2.5703125" customWidth="1"/>
    <col min="3" max="3" width="36.85546875" customWidth="1"/>
    <col min="4" max="4" width="61.7109375" customWidth="1"/>
    <col min="5" max="12" width="11.42578125" hidden="1" customWidth="1"/>
  </cols>
  <sheetData>
    <row r="1" spans="1:5" ht="36.75" customHeight="1" thickBot="1" x14ac:dyDescent="0.4">
      <c r="A1" s="935" t="s">
        <v>1772</v>
      </c>
      <c r="B1" s="935"/>
      <c r="C1" s="935"/>
      <c r="D1" s="935"/>
      <c r="E1" s="196"/>
    </row>
    <row r="2" spans="1:5" ht="36" customHeight="1" thickBot="1" x14ac:dyDescent="0.3">
      <c r="A2" s="472" t="s">
        <v>1693</v>
      </c>
      <c r="B2" s="936" t="s">
        <v>1694</v>
      </c>
      <c r="C2" s="936"/>
      <c r="D2" s="473" t="s">
        <v>1695</v>
      </c>
      <c r="E2" s="195"/>
    </row>
    <row r="3" spans="1:5" ht="15" customHeight="1" x14ac:dyDescent="0.25">
      <c r="A3" s="933" t="s">
        <v>1696</v>
      </c>
      <c r="B3" s="213" t="s">
        <v>1702</v>
      </c>
      <c r="C3" s="214"/>
      <c r="D3" s="938" t="s">
        <v>1707</v>
      </c>
    </row>
    <row r="4" spans="1:5" x14ac:dyDescent="0.25">
      <c r="A4" s="937"/>
      <c r="B4" s="197" t="s">
        <v>1697</v>
      </c>
      <c r="C4" s="198" t="s">
        <v>1703</v>
      </c>
      <c r="D4" s="939"/>
    </row>
    <row r="5" spans="1:5" x14ac:dyDescent="0.25">
      <c r="A5" s="937"/>
      <c r="B5" s="199" t="s">
        <v>1697</v>
      </c>
      <c r="C5" s="200" t="s">
        <v>1704</v>
      </c>
      <c r="D5" s="940"/>
    </row>
    <row r="6" spans="1:5" ht="39" customHeight="1" thickBot="1" x14ac:dyDescent="0.3">
      <c r="A6" s="934"/>
      <c r="B6" s="215" t="s">
        <v>1697</v>
      </c>
      <c r="C6" s="216" t="s">
        <v>1705</v>
      </c>
      <c r="D6" s="217" t="s">
        <v>1708</v>
      </c>
    </row>
    <row r="7" spans="1:5" ht="4.5" customHeight="1" thickBot="1" x14ac:dyDescent="0.3">
      <c r="A7" s="229"/>
      <c r="B7" s="229"/>
      <c r="C7" s="233"/>
      <c r="D7" s="234"/>
    </row>
    <row r="8" spans="1:5" ht="116.25" customHeight="1" x14ac:dyDescent="0.25">
      <c r="A8" s="941" t="s">
        <v>1698</v>
      </c>
      <c r="B8" s="218" t="s">
        <v>1697</v>
      </c>
      <c r="C8" s="219" t="s">
        <v>1706</v>
      </c>
      <c r="D8" s="220" t="s">
        <v>1699</v>
      </c>
    </row>
    <row r="9" spans="1:5" ht="76.5" customHeight="1" x14ac:dyDescent="0.25">
      <c r="A9" s="942"/>
      <c r="B9" s="205" t="s">
        <v>1697</v>
      </c>
      <c r="C9" s="204" t="s">
        <v>1709</v>
      </c>
      <c r="D9" s="207" t="s">
        <v>1740</v>
      </c>
    </row>
    <row r="10" spans="1:5" ht="72" customHeight="1" x14ac:dyDescent="0.25">
      <c r="A10" s="942"/>
      <c r="B10" s="205" t="s">
        <v>1697</v>
      </c>
      <c r="C10" s="206" t="s">
        <v>1710</v>
      </c>
      <c r="D10" s="207" t="s">
        <v>1700</v>
      </c>
    </row>
    <row r="11" spans="1:5" ht="36" customHeight="1" x14ac:dyDescent="0.25">
      <c r="A11" s="942"/>
      <c r="B11" s="205" t="s">
        <v>1697</v>
      </c>
      <c r="C11" s="206" t="s">
        <v>1711</v>
      </c>
      <c r="D11" s="208" t="s">
        <v>1712</v>
      </c>
    </row>
    <row r="12" spans="1:5" ht="56.25" customHeight="1" x14ac:dyDescent="0.25">
      <c r="A12" s="942"/>
      <c r="B12" s="205" t="s">
        <v>1697</v>
      </c>
      <c r="C12" s="206" t="s">
        <v>1713</v>
      </c>
      <c r="D12" s="207" t="s">
        <v>1714</v>
      </c>
    </row>
    <row r="13" spans="1:5" ht="37.5" customHeight="1" x14ac:dyDescent="0.25">
      <c r="A13" s="942"/>
      <c r="B13" s="205" t="s">
        <v>1697</v>
      </c>
      <c r="C13" s="206" t="s">
        <v>1715</v>
      </c>
      <c r="D13" s="207" t="s">
        <v>1717</v>
      </c>
    </row>
    <row r="14" spans="1:5" ht="38.25" customHeight="1" thickBot="1" x14ac:dyDescent="0.3">
      <c r="A14" s="943"/>
      <c r="B14" s="221" t="s">
        <v>1697</v>
      </c>
      <c r="C14" s="222" t="s">
        <v>1716</v>
      </c>
      <c r="D14" s="223" t="s">
        <v>1718</v>
      </c>
    </row>
    <row r="15" spans="1:5" ht="4.5" customHeight="1" thickBot="1" x14ac:dyDescent="0.3">
      <c r="A15" s="151"/>
      <c r="B15" s="235"/>
      <c r="C15" s="236"/>
      <c r="D15" s="237"/>
    </row>
    <row r="16" spans="1:5" ht="43.5" customHeight="1" x14ac:dyDescent="0.25">
      <c r="A16" s="944" t="s">
        <v>1701</v>
      </c>
      <c r="B16" s="224" t="s">
        <v>1697</v>
      </c>
      <c r="C16" s="225" t="s">
        <v>1726</v>
      </c>
      <c r="D16" s="226" t="s">
        <v>1723</v>
      </c>
    </row>
    <row r="17" spans="1:4" ht="50.25" customHeight="1" x14ac:dyDescent="0.25">
      <c r="A17" s="945"/>
      <c r="B17" s="201" t="s">
        <v>1697</v>
      </c>
      <c r="C17" s="202" t="s">
        <v>1727</v>
      </c>
      <c r="D17" s="209" t="s">
        <v>1719</v>
      </c>
    </row>
    <row r="18" spans="1:4" ht="54.75" customHeight="1" thickBot="1" x14ac:dyDescent="0.3">
      <c r="A18" s="946"/>
      <c r="B18" s="210" t="s">
        <v>1697</v>
      </c>
      <c r="C18" s="211" t="s">
        <v>1728</v>
      </c>
      <c r="D18" s="212" t="s">
        <v>1720</v>
      </c>
    </row>
    <row r="19" spans="1:4" ht="4.5" customHeight="1" thickBot="1" x14ac:dyDescent="0.3">
      <c r="A19" s="238"/>
      <c r="B19" s="239"/>
      <c r="C19" s="236"/>
      <c r="D19" s="237"/>
    </row>
    <row r="20" spans="1:4" ht="59.25" customHeight="1" x14ac:dyDescent="0.25">
      <c r="A20" s="931" t="s">
        <v>1721</v>
      </c>
      <c r="B20" s="227" t="s">
        <v>1697</v>
      </c>
      <c r="C20" s="228" t="s">
        <v>1729</v>
      </c>
      <c r="D20" s="220" t="s">
        <v>1731</v>
      </c>
    </row>
    <row r="21" spans="1:4" ht="25.5" customHeight="1" thickBot="1" x14ac:dyDescent="0.3">
      <c r="A21" s="932"/>
      <c r="B21" s="221" t="s">
        <v>1697</v>
      </c>
      <c r="C21" s="222" t="s">
        <v>1730</v>
      </c>
      <c r="D21" s="223" t="s">
        <v>1732</v>
      </c>
    </row>
    <row r="22" spans="1:4" ht="4.5" customHeight="1" thickBot="1" x14ac:dyDescent="0.3">
      <c r="A22" s="240"/>
      <c r="B22" s="230"/>
      <c r="C22" s="231"/>
      <c r="D22" s="232"/>
    </row>
    <row r="23" spans="1:4" ht="37.5" customHeight="1" x14ac:dyDescent="0.25">
      <c r="A23" s="933" t="s">
        <v>1722</v>
      </c>
      <c r="B23" s="224" t="s">
        <v>1697</v>
      </c>
      <c r="C23" s="225" t="s">
        <v>1725</v>
      </c>
      <c r="D23" s="226" t="s">
        <v>1733</v>
      </c>
    </row>
    <row r="24" spans="1:4" ht="29.25" customHeight="1" thickBot="1" x14ac:dyDescent="0.3">
      <c r="A24" s="934"/>
      <c r="B24" s="210" t="s">
        <v>1697</v>
      </c>
      <c r="C24" s="211" t="s">
        <v>1724</v>
      </c>
      <c r="D24" s="212" t="s">
        <v>1734</v>
      </c>
    </row>
  </sheetData>
  <mergeCells count="8">
    <mergeCell ref="A20:A21"/>
    <mergeCell ref="A23:A24"/>
    <mergeCell ref="A1:D1"/>
    <mergeCell ref="B2:C2"/>
    <mergeCell ref="A3:A6"/>
    <mergeCell ref="D3:D5"/>
    <mergeCell ref="A8:A14"/>
    <mergeCell ref="A16:A18"/>
  </mergeCells>
  <printOptions horizontalCentered="1"/>
  <pageMargins left="0.47244094488188981" right="0.23622047244094491" top="0.47244094488188981" bottom="0.51181102362204722" header="0.31496062992125984" footer="0.31496062992125984"/>
  <pageSetup scale="80" orientation="portrait" horizontalDpi="4294967295" verticalDpi="4294967295" r:id="rId1"/>
  <headerFooter>
    <oddFooter>&amp;L&amp;"-,Cursiva"&amp;10Ejercicio Fiscal 2018&amp;R&amp;10Página &amp;P de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rgb="FFA15517"/>
  </sheetPr>
  <dimension ref="B1:C16"/>
  <sheetViews>
    <sheetView showGridLines="0" showRuler="0" topLeftCell="B1" zoomScale="90" zoomScaleNormal="90" workbookViewId="0">
      <selection activeCell="C5" sqref="C5"/>
    </sheetView>
  </sheetViews>
  <sheetFormatPr baseColWidth="10" defaultRowHeight="15" x14ac:dyDescent="0.25"/>
  <cols>
    <col min="1" max="1" width="3.140625" customWidth="1"/>
    <col min="2" max="2" width="7.28515625" customWidth="1"/>
    <col min="3" max="3" width="110.85546875" customWidth="1"/>
  </cols>
  <sheetData>
    <row r="1" spans="2:3" ht="23.25" customHeight="1" thickTop="1" x14ac:dyDescent="0.25">
      <c r="B1" s="536" t="s">
        <v>2049</v>
      </c>
      <c r="C1" s="537"/>
    </row>
    <row r="2" spans="2:3" ht="18" customHeight="1" x14ac:dyDescent="0.25">
      <c r="B2" s="538"/>
      <c r="C2" s="539"/>
    </row>
    <row r="3" spans="2:3" ht="21" x14ac:dyDescent="0.25">
      <c r="B3" s="517"/>
      <c r="C3" s="519" t="str">
        <f>'[1]Objetivos PMD'!$B$3</f>
        <v>Entidad Pública:   Municipio de Tuxcueca, Jalisco</v>
      </c>
    </row>
    <row r="4" spans="2:3" ht="21" x14ac:dyDescent="0.25">
      <c r="B4" s="517" t="s">
        <v>0</v>
      </c>
      <c r="C4" s="519" t="s">
        <v>5</v>
      </c>
    </row>
    <row r="5" spans="2:3" ht="34.5" customHeight="1" x14ac:dyDescent="0.25">
      <c r="B5" s="520">
        <v>1</v>
      </c>
      <c r="C5" s="524" t="s">
        <v>2045</v>
      </c>
    </row>
    <row r="6" spans="2:3" ht="34.5" customHeight="1" x14ac:dyDescent="0.25">
      <c r="B6" s="520">
        <v>2</v>
      </c>
      <c r="C6" s="523" t="s">
        <v>2046</v>
      </c>
    </row>
    <row r="7" spans="2:3" ht="34.5" customHeight="1" x14ac:dyDescent="0.25">
      <c r="B7" s="520">
        <v>3</v>
      </c>
      <c r="C7" s="523" t="s">
        <v>2047</v>
      </c>
    </row>
    <row r="8" spans="2:3" ht="34.5" customHeight="1" x14ac:dyDescent="0.25">
      <c r="B8" s="520">
        <v>4</v>
      </c>
      <c r="C8" s="523" t="s">
        <v>2048</v>
      </c>
    </row>
    <row r="9" spans="2:3" ht="34.5" customHeight="1" x14ac:dyDescent="0.25">
      <c r="B9" s="520">
        <v>5</v>
      </c>
      <c r="C9" s="523"/>
    </row>
    <row r="10" spans="2:3" ht="34.5" customHeight="1" x14ac:dyDescent="0.25">
      <c r="B10" s="520">
        <v>6</v>
      </c>
      <c r="C10" s="523"/>
    </row>
    <row r="11" spans="2:3" ht="34.5" customHeight="1" x14ac:dyDescent="0.25">
      <c r="B11" s="520">
        <v>7</v>
      </c>
      <c r="C11" s="523"/>
    </row>
    <row r="12" spans="2:3" ht="34.5" customHeight="1" x14ac:dyDescent="0.25">
      <c r="B12" s="520">
        <v>8</v>
      </c>
      <c r="C12" s="523"/>
    </row>
    <row r="13" spans="2:3" ht="34.5" customHeight="1" x14ac:dyDescent="0.25">
      <c r="B13" s="520">
        <v>9</v>
      </c>
      <c r="C13" s="523"/>
    </row>
    <row r="14" spans="2:3" ht="34.5" customHeight="1" x14ac:dyDescent="0.25">
      <c r="B14" s="520">
        <v>10</v>
      </c>
      <c r="C14" s="523"/>
    </row>
    <row r="15" spans="2:3" ht="34.5" customHeight="1" thickBot="1" x14ac:dyDescent="0.3">
      <c r="B15" s="525">
        <v>11</v>
      </c>
      <c r="C15" s="526"/>
    </row>
    <row r="16" spans="2:3" ht="15.75" thickTop="1" x14ac:dyDescent="0.25"/>
  </sheetData>
  <mergeCells count="1">
    <mergeCell ref="B1:C2"/>
  </mergeCells>
  <printOptions horizontalCentered="1"/>
  <pageMargins left="0.70866141732283472" right="0.70866141732283472" top="0.59055118110236227" bottom="0.39370078740157483" header="0.31496062992125984" footer="0.31496062992125984"/>
  <pageSetup orientation="landscape" r:id="rId1"/>
  <headerFooter>
    <oddFooter>&amp;L&amp;"-,Cursiva"&amp;10Ejercicio Fiscal 2018&amp;R&amp;10Página &amp;P de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E29"/>
  <sheetViews>
    <sheetView showGridLines="0" topLeftCell="C1" zoomScaleNormal="100" workbookViewId="0">
      <selection activeCell="AK13" sqref="AK13:AU14"/>
    </sheetView>
  </sheetViews>
  <sheetFormatPr baseColWidth="10" defaultRowHeight="15" x14ac:dyDescent="0.25"/>
  <cols>
    <col min="1" max="1" width="1.42578125" customWidth="1"/>
    <col min="2" max="28" width="1.7109375" customWidth="1"/>
    <col min="29" max="29" width="1.42578125" customWidth="1"/>
    <col min="30" max="45" width="1.7109375" customWidth="1"/>
    <col min="46" max="46" width="3" customWidth="1"/>
    <col min="47" max="94" width="1.7109375" customWidth="1"/>
  </cols>
  <sheetData>
    <row r="1" spans="2:83" ht="15" customHeight="1" x14ac:dyDescent="0.25">
      <c r="B1" s="571" t="s">
        <v>1769</v>
      </c>
      <c r="C1" s="572"/>
      <c r="D1" s="572"/>
      <c r="E1" s="572"/>
      <c r="F1" s="572"/>
      <c r="G1" s="572"/>
      <c r="H1" s="572"/>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c r="AI1" s="572"/>
      <c r="AJ1" s="572"/>
      <c r="AK1" s="572"/>
      <c r="AL1" s="572"/>
      <c r="AM1" s="572"/>
      <c r="AN1" s="572"/>
      <c r="AO1" s="572"/>
      <c r="AP1" s="572"/>
      <c r="AQ1" s="572"/>
      <c r="AR1" s="572"/>
      <c r="AS1" s="572"/>
      <c r="AT1" s="572"/>
      <c r="AU1" s="572"/>
      <c r="AV1" s="572"/>
      <c r="AW1" s="572"/>
      <c r="AX1" s="572"/>
      <c r="AY1" s="572"/>
      <c r="AZ1" s="572"/>
      <c r="BA1" s="572"/>
      <c r="BB1" s="572"/>
      <c r="BC1" s="572"/>
      <c r="BD1" s="572"/>
      <c r="BE1" s="572"/>
      <c r="BF1" s="572"/>
      <c r="BG1" s="572"/>
      <c r="BH1" s="572"/>
      <c r="BI1" s="572"/>
      <c r="BJ1" s="572"/>
      <c r="BK1" s="572"/>
      <c r="BL1" s="572"/>
      <c r="BM1" s="572"/>
      <c r="BN1" s="572"/>
      <c r="BO1" s="572"/>
      <c r="BP1" s="572"/>
      <c r="BQ1" s="572"/>
      <c r="BR1" s="572"/>
      <c r="BS1" s="572"/>
      <c r="BT1" s="572"/>
      <c r="BU1" s="572"/>
      <c r="BV1" s="572"/>
      <c r="BW1" s="572"/>
      <c r="BX1" s="572"/>
      <c r="BY1" s="572"/>
      <c r="BZ1" s="572"/>
      <c r="CA1" s="572"/>
      <c r="CB1" s="572"/>
      <c r="CC1" s="572"/>
      <c r="CD1" s="572"/>
      <c r="CE1" s="573"/>
    </row>
    <row r="2" spans="2:83" ht="9" customHeight="1" x14ac:dyDescent="0.25">
      <c r="B2" s="574"/>
      <c r="C2" s="575"/>
      <c r="D2" s="575"/>
      <c r="E2" s="575"/>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5"/>
      <c r="AF2" s="575"/>
      <c r="AG2" s="575"/>
      <c r="AH2" s="575"/>
      <c r="AI2" s="575"/>
      <c r="AJ2" s="575"/>
      <c r="AK2" s="575"/>
      <c r="AL2" s="575"/>
      <c r="AM2" s="575"/>
      <c r="AN2" s="575"/>
      <c r="AO2" s="575"/>
      <c r="AP2" s="575"/>
      <c r="AQ2" s="575"/>
      <c r="AR2" s="575"/>
      <c r="AS2" s="575"/>
      <c r="AT2" s="575"/>
      <c r="AU2" s="575"/>
      <c r="AV2" s="575"/>
      <c r="AW2" s="575"/>
      <c r="AX2" s="575"/>
      <c r="AY2" s="575"/>
      <c r="AZ2" s="575"/>
      <c r="BA2" s="575"/>
      <c r="BB2" s="575"/>
      <c r="BC2" s="575"/>
      <c r="BD2" s="575"/>
      <c r="BE2" s="575"/>
      <c r="BF2" s="575"/>
      <c r="BG2" s="575"/>
      <c r="BH2" s="575"/>
      <c r="BI2" s="575"/>
      <c r="BJ2" s="575"/>
      <c r="BK2" s="575"/>
      <c r="BL2" s="575"/>
      <c r="BM2" s="575"/>
      <c r="BN2" s="575"/>
      <c r="BO2" s="575"/>
      <c r="BP2" s="575"/>
      <c r="BQ2" s="575"/>
      <c r="BR2" s="575"/>
      <c r="BS2" s="575"/>
      <c r="BT2" s="575"/>
      <c r="BU2" s="575"/>
      <c r="BV2" s="575"/>
      <c r="BW2" s="575"/>
      <c r="BX2" s="575"/>
      <c r="BY2" s="575"/>
      <c r="BZ2" s="575"/>
      <c r="CA2" s="575"/>
      <c r="CB2" s="575"/>
      <c r="CC2" s="575"/>
      <c r="CD2" s="575"/>
      <c r="CE2" s="576"/>
    </row>
    <row r="3" spans="2:83" ht="15" customHeight="1" x14ac:dyDescent="0.25">
      <c r="B3" s="577" t="str">
        <f>'Objetivos PMD'!$B$3</f>
        <v>Entidad Pública:   Municipio de Tuxcueca, Jalisco</v>
      </c>
      <c r="C3" s="578"/>
      <c r="D3" s="578"/>
      <c r="E3" s="578"/>
      <c r="F3" s="578"/>
      <c r="G3" s="578"/>
      <c r="H3" s="578"/>
      <c r="I3" s="578"/>
      <c r="J3" s="578"/>
      <c r="K3" s="578"/>
      <c r="L3" s="578"/>
      <c r="M3" s="578"/>
      <c r="N3" s="578"/>
      <c r="O3" s="578"/>
      <c r="P3" s="578"/>
      <c r="Q3" s="578"/>
      <c r="R3" s="578"/>
      <c r="S3" s="578"/>
      <c r="T3" s="578"/>
      <c r="U3" s="578"/>
      <c r="V3" s="578"/>
      <c r="W3" s="578"/>
      <c r="X3" s="578"/>
      <c r="Y3" s="578"/>
      <c r="Z3" s="578"/>
      <c r="AA3" s="578"/>
      <c r="AB3" s="578"/>
      <c r="AC3" s="578"/>
      <c r="AD3" s="578"/>
      <c r="AE3" s="578"/>
      <c r="AF3" s="578"/>
      <c r="AG3" s="578"/>
      <c r="AH3" s="578"/>
      <c r="AI3" s="578"/>
      <c r="AJ3" s="578"/>
      <c r="AK3" s="578"/>
      <c r="AL3" s="578"/>
      <c r="AM3" s="578"/>
      <c r="AN3" s="578"/>
      <c r="AO3" s="578"/>
      <c r="AP3" s="578"/>
      <c r="AQ3" s="578"/>
      <c r="AR3" s="578"/>
      <c r="AS3" s="578"/>
      <c r="AT3" s="578"/>
      <c r="AU3" s="578"/>
      <c r="AV3" s="578"/>
      <c r="AW3" s="578"/>
      <c r="AX3" s="578"/>
      <c r="AY3" s="578"/>
      <c r="AZ3" s="578"/>
      <c r="BA3" s="578"/>
      <c r="BB3" s="578"/>
      <c r="BC3" s="578"/>
      <c r="BD3" s="578"/>
      <c r="BE3" s="578"/>
      <c r="BF3" s="578"/>
      <c r="BG3" s="578"/>
      <c r="BH3" s="578"/>
      <c r="BI3" s="578"/>
      <c r="BJ3" s="578"/>
      <c r="BK3" s="578"/>
      <c r="BL3" s="578"/>
      <c r="BM3" s="578"/>
      <c r="BN3" s="578"/>
      <c r="BO3" s="578"/>
      <c r="BP3" s="578"/>
      <c r="BQ3" s="578"/>
      <c r="BR3" s="578"/>
      <c r="BS3" s="578"/>
      <c r="BT3" s="578"/>
      <c r="BU3" s="578"/>
      <c r="BV3" s="578"/>
      <c r="BW3" s="578"/>
      <c r="BX3" s="578"/>
      <c r="BY3" s="578"/>
      <c r="BZ3" s="578"/>
      <c r="CA3" s="578"/>
      <c r="CB3" s="578"/>
      <c r="CC3" s="578"/>
      <c r="CD3" s="578"/>
      <c r="CE3" s="579"/>
    </row>
    <row r="4" spans="2:83" s="1" customFormat="1" ht="5.25" customHeight="1" x14ac:dyDescent="0.25">
      <c r="B4" s="319"/>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39"/>
      <c r="CE4" s="320"/>
    </row>
    <row r="5" spans="2:83" ht="22.5" customHeight="1" x14ac:dyDescent="0.25">
      <c r="B5" s="590" t="s">
        <v>1756</v>
      </c>
      <c r="C5" s="591"/>
      <c r="D5" s="591"/>
      <c r="E5" s="591"/>
      <c r="F5" s="591"/>
      <c r="G5" s="591"/>
      <c r="H5" s="591"/>
      <c r="I5" s="591"/>
      <c r="J5" s="591"/>
      <c r="K5" s="591"/>
      <c r="L5" s="591"/>
      <c r="M5" s="591"/>
      <c r="N5" s="591"/>
      <c r="O5" s="591"/>
      <c r="P5" s="591"/>
      <c r="Q5" s="591"/>
      <c r="R5" s="591"/>
      <c r="S5" s="591"/>
      <c r="T5" s="591"/>
      <c r="U5" s="591"/>
      <c r="V5" s="592"/>
      <c r="W5" s="590" t="s">
        <v>1608</v>
      </c>
      <c r="X5" s="591"/>
      <c r="Y5" s="591"/>
      <c r="Z5" s="591"/>
      <c r="AA5" s="591"/>
      <c r="AB5" s="591"/>
      <c r="AC5" s="592"/>
      <c r="AD5" s="590" t="s">
        <v>1747</v>
      </c>
      <c r="AE5" s="591"/>
      <c r="AF5" s="591"/>
      <c r="AG5" s="591"/>
      <c r="AH5" s="591"/>
      <c r="AI5" s="591"/>
      <c r="AJ5" s="592"/>
      <c r="AK5" s="590" t="s">
        <v>1609</v>
      </c>
      <c r="AL5" s="591"/>
      <c r="AM5" s="591"/>
      <c r="AN5" s="591"/>
      <c r="AO5" s="591"/>
      <c r="AP5" s="591"/>
      <c r="AQ5" s="591"/>
      <c r="AR5" s="591"/>
      <c r="AS5" s="591"/>
      <c r="AT5" s="591"/>
      <c r="AU5" s="592"/>
      <c r="AV5" s="590" t="s">
        <v>1610</v>
      </c>
      <c r="AW5" s="591"/>
      <c r="AX5" s="591"/>
      <c r="AY5" s="591"/>
      <c r="AZ5" s="591"/>
      <c r="BA5" s="591"/>
      <c r="BB5" s="592"/>
      <c r="BC5" s="590" t="s">
        <v>1611</v>
      </c>
      <c r="BD5" s="591"/>
      <c r="BE5" s="591"/>
      <c r="BF5" s="591"/>
      <c r="BG5" s="591"/>
      <c r="BH5" s="591"/>
      <c r="BI5" s="591"/>
      <c r="BJ5" s="591"/>
      <c r="BK5" s="591"/>
      <c r="BL5" s="591"/>
      <c r="BM5" s="592"/>
      <c r="BN5" s="580" t="s">
        <v>1335</v>
      </c>
      <c r="BO5" s="581"/>
      <c r="BP5" s="581"/>
      <c r="BQ5" s="581"/>
      <c r="BR5" s="581"/>
      <c r="BS5" s="581"/>
      <c r="BT5" s="581"/>
      <c r="BU5" s="581"/>
      <c r="BV5" s="581"/>
      <c r="BW5" s="581"/>
      <c r="BX5" s="581"/>
      <c r="BY5" s="581"/>
      <c r="BZ5" s="581"/>
      <c r="CA5" s="581"/>
      <c r="CB5" s="581"/>
      <c r="CC5" s="581"/>
      <c r="CD5" s="581"/>
      <c r="CE5" s="582"/>
    </row>
    <row r="6" spans="2:83" ht="21.75" customHeight="1" x14ac:dyDescent="0.25">
      <c r="B6" s="593"/>
      <c r="C6" s="594"/>
      <c r="D6" s="594"/>
      <c r="E6" s="594"/>
      <c r="F6" s="594"/>
      <c r="G6" s="594"/>
      <c r="H6" s="594"/>
      <c r="I6" s="594"/>
      <c r="J6" s="594"/>
      <c r="K6" s="594"/>
      <c r="L6" s="594"/>
      <c r="M6" s="594"/>
      <c r="N6" s="594"/>
      <c r="O6" s="594"/>
      <c r="P6" s="594"/>
      <c r="Q6" s="594"/>
      <c r="R6" s="594"/>
      <c r="S6" s="594"/>
      <c r="T6" s="594"/>
      <c r="U6" s="594"/>
      <c r="V6" s="595"/>
      <c r="W6" s="593"/>
      <c r="X6" s="594"/>
      <c r="Y6" s="594"/>
      <c r="Z6" s="594"/>
      <c r="AA6" s="594"/>
      <c r="AB6" s="594"/>
      <c r="AC6" s="595"/>
      <c r="AD6" s="593"/>
      <c r="AE6" s="594"/>
      <c r="AF6" s="594"/>
      <c r="AG6" s="594"/>
      <c r="AH6" s="594"/>
      <c r="AI6" s="594"/>
      <c r="AJ6" s="595"/>
      <c r="AK6" s="593"/>
      <c r="AL6" s="594"/>
      <c r="AM6" s="594"/>
      <c r="AN6" s="594"/>
      <c r="AO6" s="594"/>
      <c r="AP6" s="594"/>
      <c r="AQ6" s="594"/>
      <c r="AR6" s="594"/>
      <c r="AS6" s="594"/>
      <c r="AT6" s="594"/>
      <c r="AU6" s="595"/>
      <c r="AV6" s="593"/>
      <c r="AW6" s="594"/>
      <c r="AX6" s="594"/>
      <c r="AY6" s="594"/>
      <c r="AZ6" s="594"/>
      <c r="BA6" s="594"/>
      <c r="BB6" s="595"/>
      <c r="BC6" s="593"/>
      <c r="BD6" s="594"/>
      <c r="BE6" s="594"/>
      <c r="BF6" s="594"/>
      <c r="BG6" s="594"/>
      <c r="BH6" s="594"/>
      <c r="BI6" s="594"/>
      <c r="BJ6" s="594"/>
      <c r="BK6" s="594"/>
      <c r="BL6" s="594"/>
      <c r="BM6" s="595"/>
      <c r="BN6" s="580" t="s">
        <v>1332</v>
      </c>
      <c r="BO6" s="581"/>
      <c r="BP6" s="581"/>
      <c r="BQ6" s="581"/>
      <c r="BR6" s="581"/>
      <c r="BS6" s="582"/>
      <c r="BT6" s="580" t="s">
        <v>1333</v>
      </c>
      <c r="BU6" s="581"/>
      <c r="BV6" s="581"/>
      <c r="BW6" s="581"/>
      <c r="BX6" s="581"/>
      <c r="BY6" s="582"/>
      <c r="BZ6" s="580" t="s">
        <v>1334</v>
      </c>
      <c r="CA6" s="581"/>
      <c r="CB6" s="581"/>
      <c r="CC6" s="581"/>
      <c r="CD6" s="581"/>
      <c r="CE6" s="582"/>
    </row>
    <row r="7" spans="2:83" ht="57.95" customHeight="1" x14ac:dyDescent="0.25">
      <c r="B7" s="583">
        <v>1</v>
      </c>
      <c r="C7" s="553"/>
      <c r="D7" s="553"/>
      <c r="E7" s="553"/>
      <c r="F7" s="553"/>
      <c r="G7" s="553"/>
      <c r="H7" s="553"/>
      <c r="I7" s="553"/>
      <c r="J7" s="553"/>
      <c r="K7" s="553"/>
      <c r="L7" s="553"/>
      <c r="M7" s="553"/>
      <c r="N7" s="553"/>
      <c r="O7" s="553"/>
      <c r="P7" s="553"/>
      <c r="Q7" s="553"/>
      <c r="R7" s="553"/>
      <c r="S7" s="553"/>
      <c r="T7" s="553"/>
      <c r="U7" s="553"/>
      <c r="V7" s="554"/>
      <c r="W7" s="552" t="s">
        <v>2060</v>
      </c>
      <c r="X7" s="553"/>
      <c r="Y7" s="553"/>
      <c r="Z7" s="553"/>
      <c r="AA7" s="553"/>
      <c r="AB7" s="553"/>
      <c r="AC7" s="554"/>
      <c r="AD7" s="558" t="s">
        <v>1742</v>
      </c>
      <c r="AE7" s="559"/>
      <c r="AF7" s="559"/>
      <c r="AG7" s="559"/>
      <c r="AH7" s="559"/>
      <c r="AI7" s="559"/>
      <c r="AJ7" s="560"/>
      <c r="AK7" s="584" t="s">
        <v>2063</v>
      </c>
      <c r="AL7" s="585"/>
      <c r="AM7" s="585"/>
      <c r="AN7" s="585"/>
      <c r="AO7" s="585"/>
      <c r="AP7" s="585"/>
      <c r="AQ7" s="585"/>
      <c r="AR7" s="585"/>
      <c r="AS7" s="585"/>
      <c r="AT7" s="585"/>
      <c r="AU7" s="586"/>
      <c r="AV7" s="552" t="s">
        <v>2061</v>
      </c>
      <c r="AW7" s="553"/>
      <c r="AX7" s="553"/>
      <c r="AY7" s="553"/>
      <c r="AZ7" s="553"/>
      <c r="BA7" s="553"/>
      <c r="BB7" s="554"/>
      <c r="BC7" s="541" t="s">
        <v>2062</v>
      </c>
      <c r="BD7" s="542"/>
      <c r="BE7" s="542"/>
      <c r="BF7" s="542"/>
      <c r="BG7" s="542"/>
      <c r="BH7" s="542"/>
      <c r="BI7" s="542"/>
      <c r="BJ7" s="542"/>
      <c r="BK7" s="542"/>
      <c r="BL7" s="542"/>
      <c r="BM7" s="543"/>
      <c r="BN7" s="541">
        <v>1</v>
      </c>
      <c r="BO7" s="542"/>
      <c r="BP7" s="542"/>
      <c r="BQ7" s="542"/>
      <c r="BR7" s="542"/>
      <c r="BS7" s="543"/>
      <c r="BT7" s="541">
        <v>0.5</v>
      </c>
      <c r="BU7" s="542"/>
      <c r="BV7" s="542"/>
      <c r="BW7" s="542"/>
      <c r="BX7" s="542"/>
      <c r="BY7" s="543"/>
      <c r="BZ7" s="541">
        <v>0</v>
      </c>
      <c r="CA7" s="542"/>
      <c r="CB7" s="542"/>
      <c r="CC7" s="542"/>
      <c r="CD7" s="542"/>
      <c r="CE7" s="543"/>
    </row>
    <row r="8" spans="2:83" x14ac:dyDescent="0.25">
      <c r="B8" s="555"/>
      <c r="C8" s="556"/>
      <c r="D8" s="556"/>
      <c r="E8" s="556"/>
      <c r="F8" s="556"/>
      <c r="G8" s="556"/>
      <c r="H8" s="556"/>
      <c r="I8" s="556"/>
      <c r="J8" s="556"/>
      <c r="K8" s="556"/>
      <c r="L8" s="556"/>
      <c r="M8" s="556"/>
      <c r="N8" s="556"/>
      <c r="O8" s="556"/>
      <c r="P8" s="556"/>
      <c r="Q8" s="556"/>
      <c r="R8" s="556"/>
      <c r="S8" s="556"/>
      <c r="T8" s="556"/>
      <c r="U8" s="556"/>
      <c r="V8" s="557"/>
      <c r="W8" s="555"/>
      <c r="X8" s="556"/>
      <c r="Y8" s="556"/>
      <c r="Z8" s="556"/>
      <c r="AA8" s="556"/>
      <c r="AB8" s="556"/>
      <c r="AC8" s="557"/>
      <c r="AD8" s="561"/>
      <c r="AE8" s="562"/>
      <c r="AF8" s="562"/>
      <c r="AG8" s="562"/>
      <c r="AH8" s="562"/>
      <c r="AI8" s="562"/>
      <c r="AJ8" s="563"/>
      <c r="AK8" s="587"/>
      <c r="AL8" s="588"/>
      <c r="AM8" s="588"/>
      <c r="AN8" s="588"/>
      <c r="AO8" s="588"/>
      <c r="AP8" s="588"/>
      <c r="AQ8" s="588"/>
      <c r="AR8" s="588"/>
      <c r="AS8" s="588"/>
      <c r="AT8" s="588"/>
      <c r="AU8" s="589"/>
      <c r="AV8" s="555"/>
      <c r="AW8" s="556"/>
      <c r="AX8" s="556"/>
      <c r="AY8" s="556"/>
      <c r="AZ8" s="556"/>
      <c r="BA8" s="556"/>
      <c r="BB8" s="557"/>
      <c r="BC8" s="544"/>
      <c r="BD8" s="545"/>
      <c r="BE8" s="545"/>
      <c r="BF8" s="545"/>
      <c r="BG8" s="545"/>
      <c r="BH8" s="545"/>
      <c r="BI8" s="545"/>
      <c r="BJ8" s="545"/>
      <c r="BK8" s="545"/>
      <c r="BL8" s="545"/>
      <c r="BM8" s="546"/>
      <c r="BN8" s="544"/>
      <c r="BO8" s="545"/>
      <c r="BP8" s="545"/>
      <c r="BQ8" s="545"/>
      <c r="BR8" s="545"/>
      <c r="BS8" s="546"/>
      <c r="BT8" s="544"/>
      <c r="BU8" s="545"/>
      <c r="BV8" s="545"/>
      <c r="BW8" s="545"/>
      <c r="BX8" s="545"/>
      <c r="BY8" s="546"/>
      <c r="BZ8" s="544"/>
      <c r="CA8" s="545"/>
      <c r="CB8" s="545"/>
      <c r="CC8" s="545"/>
      <c r="CD8" s="545"/>
      <c r="CE8" s="546"/>
    </row>
    <row r="9" spans="2:83" ht="57.95" customHeight="1" x14ac:dyDescent="0.25">
      <c r="B9" s="541">
        <v>1</v>
      </c>
      <c r="C9" s="547"/>
      <c r="D9" s="547"/>
      <c r="E9" s="547"/>
      <c r="F9" s="547"/>
      <c r="G9" s="547"/>
      <c r="H9" s="547"/>
      <c r="I9" s="547"/>
      <c r="J9" s="547"/>
      <c r="K9" s="547"/>
      <c r="L9" s="547"/>
      <c r="M9" s="547"/>
      <c r="N9" s="547"/>
      <c r="O9" s="547"/>
      <c r="P9" s="547"/>
      <c r="Q9" s="547"/>
      <c r="R9" s="547"/>
      <c r="S9" s="547"/>
      <c r="T9" s="547"/>
      <c r="U9" s="547"/>
      <c r="V9" s="548"/>
      <c r="W9" s="552" t="s">
        <v>2060</v>
      </c>
      <c r="X9" s="553"/>
      <c r="Y9" s="553"/>
      <c r="Z9" s="553"/>
      <c r="AA9" s="553"/>
      <c r="AB9" s="553"/>
      <c r="AC9" s="554"/>
      <c r="AD9" s="558" t="s">
        <v>1743</v>
      </c>
      <c r="AE9" s="559"/>
      <c r="AF9" s="559"/>
      <c r="AG9" s="559"/>
      <c r="AH9" s="559"/>
      <c r="AI9" s="559"/>
      <c r="AJ9" s="560"/>
      <c r="AK9" s="564" t="s">
        <v>2064</v>
      </c>
      <c r="AL9" s="565"/>
      <c r="AM9" s="565"/>
      <c r="AN9" s="565"/>
      <c r="AO9" s="565"/>
      <c r="AP9" s="565"/>
      <c r="AQ9" s="565"/>
      <c r="AR9" s="565"/>
      <c r="AS9" s="565"/>
      <c r="AT9" s="565"/>
      <c r="AU9" s="566"/>
      <c r="AV9" s="552" t="s">
        <v>2061</v>
      </c>
      <c r="AW9" s="553"/>
      <c r="AX9" s="553"/>
      <c r="AY9" s="553"/>
      <c r="AZ9" s="553"/>
      <c r="BA9" s="553"/>
      <c r="BB9" s="554"/>
      <c r="BC9" s="541" t="s">
        <v>2062</v>
      </c>
      <c r="BD9" s="542"/>
      <c r="BE9" s="542"/>
      <c r="BF9" s="542"/>
      <c r="BG9" s="542"/>
      <c r="BH9" s="542"/>
      <c r="BI9" s="542"/>
      <c r="BJ9" s="542"/>
      <c r="BK9" s="542"/>
      <c r="BL9" s="542"/>
      <c r="BM9" s="543"/>
      <c r="BN9" s="541">
        <v>1</v>
      </c>
      <c r="BO9" s="542"/>
      <c r="BP9" s="542"/>
      <c r="BQ9" s="542"/>
      <c r="BR9" s="542"/>
      <c r="BS9" s="543"/>
      <c r="BT9" s="541">
        <v>0.5</v>
      </c>
      <c r="BU9" s="542"/>
      <c r="BV9" s="542"/>
      <c r="BW9" s="542"/>
      <c r="BX9" s="542"/>
      <c r="BY9" s="543"/>
      <c r="BZ9" s="541">
        <v>0</v>
      </c>
      <c r="CA9" s="542"/>
      <c r="CB9" s="542"/>
      <c r="CC9" s="542"/>
      <c r="CD9" s="542"/>
      <c r="CE9" s="543"/>
    </row>
    <row r="10" spans="2:83" x14ac:dyDescent="0.25">
      <c r="B10" s="549"/>
      <c r="C10" s="550"/>
      <c r="D10" s="550"/>
      <c r="E10" s="550"/>
      <c r="F10" s="550"/>
      <c r="G10" s="550"/>
      <c r="H10" s="550"/>
      <c r="I10" s="550"/>
      <c r="J10" s="550"/>
      <c r="K10" s="550"/>
      <c r="L10" s="550"/>
      <c r="M10" s="550"/>
      <c r="N10" s="550"/>
      <c r="O10" s="550"/>
      <c r="P10" s="550"/>
      <c r="Q10" s="550"/>
      <c r="R10" s="550"/>
      <c r="S10" s="550"/>
      <c r="T10" s="550"/>
      <c r="U10" s="550"/>
      <c r="V10" s="551"/>
      <c r="W10" s="555"/>
      <c r="X10" s="556"/>
      <c r="Y10" s="556"/>
      <c r="Z10" s="556"/>
      <c r="AA10" s="556"/>
      <c r="AB10" s="556"/>
      <c r="AC10" s="557"/>
      <c r="AD10" s="561"/>
      <c r="AE10" s="562"/>
      <c r="AF10" s="562"/>
      <c r="AG10" s="562"/>
      <c r="AH10" s="562"/>
      <c r="AI10" s="562"/>
      <c r="AJ10" s="563"/>
      <c r="AK10" s="567"/>
      <c r="AL10" s="568"/>
      <c r="AM10" s="568"/>
      <c r="AN10" s="568"/>
      <c r="AO10" s="568"/>
      <c r="AP10" s="568"/>
      <c r="AQ10" s="568"/>
      <c r="AR10" s="568"/>
      <c r="AS10" s="568"/>
      <c r="AT10" s="568"/>
      <c r="AU10" s="569"/>
      <c r="AV10" s="555"/>
      <c r="AW10" s="556"/>
      <c r="AX10" s="556"/>
      <c r="AY10" s="556"/>
      <c r="AZ10" s="556"/>
      <c r="BA10" s="556"/>
      <c r="BB10" s="557"/>
      <c r="BC10" s="544"/>
      <c r="BD10" s="545"/>
      <c r="BE10" s="545"/>
      <c r="BF10" s="545"/>
      <c r="BG10" s="545"/>
      <c r="BH10" s="545"/>
      <c r="BI10" s="545"/>
      <c r="BJ10" s="545"/>
      <c r="BK10" s="545"/>
      <c r="BL10" s="545"/>
      <c r="BM10" s="546"/>
      <c r="BN10" s="544"/>
      <c r="BO10" s="545"/>
      <c r="BP10" s="545"/>
      <c r="BQ10" s="545"/>
      <c r="BR10" s="545"/>
      <c r="BS10" s="546"/>
      <c r="BT10" s="544"/>
      <c r="BU10" s="545"/>
      <c r="BV10" s="545"/>
      <c r="BW10" s="545"/>
      <c r="BX10" s="545"/>
      <c r="BY10" s="546"/>
      <c r="BZ10" s="544"/>
      <c r="CA10" s="545"/>
      <c r="CB10" s="545"/>
      <c r="CC10" s="545"/>
      <c r="CD10" s="545"/>
      <c r="CE10" s="546"/>
    </row>
    <row r="11" spans="2:83" ht="57.95" customHeight="1" x14ac:dyDescent="0.25">
      <c r="B11" s="570"/>
      <c r="C11" s="547"/>
      <c r="D11" s="547"/>
      <c r="E11" s="547"/>
      <c r="F11" s="547"/>
      <c r="G11" s="547"/>
      <c r="H11" s="547"/>
      <c r="I11" s="547"/>
      <c r="J11" s="547"/>
      <c r="K11" s="547"/>
      <c r="L11" s="547"/>
      <c r="M11" s="547"/>
      <c r="N11" s="547"/>
      <c r="O11" s="547"/>
      <c r="P11" s="547"/>
      <c r="Q11" s="547"/>
      <c r="R11" s="547"/>
      <c r="S11" s="547"/>
      <c r="T11" s="547"/>
      <c r="U11" s="547"/>
      <c r="V11" s="548"/>
      <c r="W11" s="552"/>
      <c r="X11" s="547"/>
      <c r="Y11" s="547"/>
      <c r="Z11" s="547"/>
      <c r="AA11" s="547"/>
      <c r="AB11" s="547"/>
      <c r="AC11" s="548"/>
      <c r="AD11" s="558"/>
      <c r="AE11" s="565"/>
      <c r="AF11" s="565"/>
      <c r="AG11" s="565"/>
      <c r="AH11" s="565"/>
      <c r="AI11" s="565"/>
      <c r="AJ11" s="566"/>
      <c r="AK11" s="570"/>
      <c r="AL11" s="547"/>
      <c r="AM11" s="547"/>
      <c r="AN11" s="547"/>
      <c r="AO11" s="547"/>
      <c r="AP11" s="547"/>
      <c r="AQ11" s="547"/>
      <c r="AR11" s="547"/>
      <c r="AS11" s="547"/>
      <c r="AT11" s="547"/>
      <c r="AU11" s="548"/>
      <c r="AV11" s="570"/>
      <c r="AW11" s="547"/>
      <c r="AX11" s="547"/>
      <c r="AY11" s="547"/>
      <c r="AZ11" s="547"/>
      <c r="BA11" s="547"/>
      <c r="BB11" s="548"/>
      <c r="BC11" s="570"/>
      <c r="BD11" s="547"/>
      <c r="BE11" s="547"/>
      <c r="BF11" s="547"/>
      <c r="BG11" s="547"/>
      <c r="BH11" s="547"/>
      <c r="BI11" s="547"/>
      <c r="BJ11" s="547"/>
      <c r="BK11" s="547"/>
      <c r="BL11" s="547"/>
      <c r="BM11" s="548"/>
      <c r="BN11" s="570"/>
      <c r="BO11" s="547"/>
      <c r="BP11" s="547"/>
      <c r="BQ11" s="547"/>
      <c r="BR11" s="547"/>
      <c r="BS11" s="548"/>
      <c r="BT11" s="570"/>
      <c r="BU11" s="547"/>
      <c r="BV11" s="547"/>
      <c r="BW11" s="547"/>
      <c r="BX11" s="547"/>
      <c r="BY11" s="548"/>
      <c r="BZ11" s="570"/>
      <c r="CA11" s="547"/>
      <c r="CB11" s="547"/>
      <c r="CC11" s="547"/>
      <c r="CD11" s="547"/>
      <c r="CE11" s="548"/>
    </row>
    <row r="12" spans="2:83" x14ac:dyDescent="0.25">
      <c r="B12" s="549"/>
      <c r="C12" s="550"/>
      <c r="D12" s="550"/>
      <c r="E12" s="550"/>
      <c r="F12" s="550"/>
      <c r="G12" s="550"/>
      <c r="H12" s="550"/>
      <c r="I12" s="550"/>
      <c r="J12" s="550"/>
      <c r="K12" s="550"/>
      <c r="L12" s="550"/>
      <c r="M12" s="550"/>
      <c r="N12" s="550"/>
      <c r="O12" s="550"/>
      <c r="P12" s="550"/>
      <c r="Q12" s="550"/>
      <c r="R12" s="550"/>
      <c r="S12" s="550"/>
      <c r="T12" s="550"/>
      <c r="U12" s="550"/>
      <c r="V12" s="551"/>
      <c r="W12" s="549"/>
      <c r="X12" s="550"/>
      <c r="Y12" s="550"/>
      <c r="Z12" s="550"/>
      <c r="AA12" s="550"/>
      <c r="AB12" s="550"/>
      <c r="AC12" s="551"/>
      <c r="AD12" s="567"/>
      <c r="AE12" s="568"/>
      <c r="AF12" s="568"/>
      <c r="AG12" s="568"/>
      <c r="AH12" s="568"/>
      <c r="AI12" s="568"/>
      <c r="AJ12" s="569"/>
      <c r="AK12" s="549"/>
      <c r="AL12" s="550"/>
      <c r="AM12" s="550"/>
      <c r="AN12" s="550"/>
      <c r="AO12" s="550"/>
      <c r="AP12" s="550"/>
      <c r="AQ12" s="550"/>
      <c r="AR12" s="550"/>
      <c r="AS12" s="550"/>
      <c r="AT12" s="550"/>
      <c r="AU12" s="551"/>
      <c r="AV12" s="549"/>
      <c r="AW12" s="550"/>
      <c r="AX12" s="550"/>
      <c r="AY12" s="550"/>
      <c r="AZ12" s="550"/>
      <c r="BA12" s="550"/>
      <c r="BB12" s="551"/>
      <c r="BC12" s="549"/>
      <c r="BD12" s="550"/>
      <c r="BE12" s="550"/>
      <c r="BF12" s="550"/>
      <c r="BG12" s="550"/>
      <c r="BH12" s="550"/>
      <c r="BI12" s="550"/>
      <c r="BJ12" s="550"/>
      <c r="BK12" s="550"/>
      <c r="BL12" s="550"/>
      <c r="BM12" s="551"/>
      <c r="BN12" s="549"/>
      <c r="BO12" s="550"/>
      <c r="BP12" s="550"/>
      <c r="BQ12" s="550"/>
      <c r="BR12" s="550"/>
      <c r="BS12" s="551"/>
      <c r="BT12" s="549"/>
      <c r="BU12" s="550"/>
      <c r="BV12" s="550"/>
      <c r="BW12" s="550"/>
      <c r="BX12" s="550"/>
      <c r="BY12" s="551"/>
      <c r="BZ12" s="549"/>
      <c r="CA12" s="550"/>
      <c r="CB12" s="550"/>
      <c r="CC12" s="550"/>
      <c r="CD12" s="550"/>
      <c r="CE12" s="551"/>
    </row>
    <row r="13" spans="2:83" ht="57.95" customHeight="1" x14ac:dyDescent="0.25">
      <c r="B13" s="570"/>
      <c r="C13" s="547"/>
      <c r="D13" s="547"/>
      <c r="E13" s="547"/>
      <c r="F13" s="547"/>
      <c r="G13" s="547"/>
      <c r="H13" s="547"/>
      <c r="I13" s="547"/>
      <c r="J13" s="547"/>
      <c r="K13" s="547"/>
      <c r="L13" s="547"/>
      <c r="M13" s="547"/>
      <c r="N13" s="547"/>
      <c r="O13" s="547"/>
      <c r="P13" s="547"/>
      <c r="Q13" s="547"/>
      <c r="R13" s="547"/>
      <c r="S13" s="547"/>
      <c r="T13" s="547"/>
      <c r="U13" s="547"/>
      <c r="V13" s="548"/>
      <c r="W13" s="552"/>
      <c r="X13" s="547"/>
      <c r="Y13" s="547"/>
      <c r="Z13" s="547"/>
      <c r="AA13" s="547"/>
      <c r="AB13" s="547"/>
      <c r="AC13" s="548"/>
      <c r="AD13" s="558"/>
      <c r="AE13" s="565"/>
      <c r="AF13" s="565"/>
      <c r="AG13" s="565"/>
      <c r="AH13" s="565"/>
      <c r="AI13" s="565"/>
      <c r="AJ13" s="566"/>
      <c r="AK13" s="570"/>
      <c r="AL13" s="547"/>
      <c r="AM13" s="547"/>
      <c r="AN13" s="547"/>
      <c r="AO13" s="547"/>
      <c r="AP13" s="547"/>
      <c r="AQ13" s="547"/>
      <c r="AR13" s="547"/>
      <c r="AS13" s="547"/>
      <c r="AT13" s="547"/>
      <c r="AU13" s="548"/>
      <c r="AV13" s="570"/>
      <c r="AW13" s="547"/>
      <c r="AX13" s="547"/>
      <c r="AY13" s="547"/>
      <c r="AZ13" s="547"/>
      <c r="BA13" s="547"/>
      <c r="BB13" s="548"/>
      <c r="BC13" s="570"/>
      <c r="BD13" s="547"/>
      <c r="BE13" s="547"/>
      <c r="BF13" s="547"/>
      <c r="BG13" s="547"/>
      <c r="BH13" s="547"/>
      <c r="BI13" s="547"/>
      <c r="BJ13" s="547"/>
      <c r="BK13" s="547"/>
      <c r="BL13" s="547"/>
      <c r="BM13" s="548"/>
      <c r="BN13" s="570"/>
      <c r="BO13" s="547"/>
      <c r="BP13" s="547"/>
      <c r="BQ13" s="547"/>
      <c r="BR13" s="547"/>
      <c r="BS13" s="548"/>
      <c r="BT13" s="570"/>
      <c r="BU13" s="547"/>
      <c r="BV13" s="547"/>
      <c r="BW13" s="547"/>
      <c r="BX13" s="547"/>
      <c r="BY13" s="548"/>
      <c r="BZ13" s="570"/>
      <c r="CA13" s="547"/>
      <c r="CB13" s="547"/>
      <c r="CC13" s="547"/>
      <c r="CD13" s="547"/>
      <c r="CE13" s="548"/>
    </row>
    <row r="14" spans="2:83" x14ac:dyDescent="0.25">
      <c r="B14" s="549"/>
      <c r="C14" s="550"/>
      <c r="D14" s="550"/>
      <c r="E14" s="550"/>
      <c r="F14" s="550"/>
      <c r="G14" s="550"/>
      <c r="H14" s="550"/>
      <c r="I14" s="550"/>
      <c r="J14" s="550"/>
      <c r="K14" s="550"/>
      <c r="L14" s="550"/>
      <c r="M14" s="550"/>
      <c r="N14" s="550"/>
      <c r="O14" s="550"/>
      <c r="P14" s="550"/>
      <c r="Q14" s="550"/>
      <c r="R14" s="550"/>
      <c r="S14" s="550"/>
      <c r="T14" s="550"/>
      <c r="U14" s="550"/>
      <c r="V14" s="551"/>
      <c r="W14" s="549"/>
      <c r="X14" s="550"/>
      <c r="Y14" s="550"/>
      <c r="Z14" s="550"/>
      <c r="AA14" s="550"/>
      <c r="AB14" s="550"/>
      <c r="AC14" s="551"/>
      <c r="AD14" s="567"/>
      <c r="AE14" s="568"/>
      <c r="AF14" s="568"/>
      <c r="AG14" s="568"/>
      <c r="AH14" s="568"/>
      <c r="AI14" s="568"/>
      <c r="AJ14" s="569"/>
      <c r="AK14" s="549"/>
      <c r="AL14" s="550"/>
      <c r="AM14" s="550"/>
      <c r="AN14" s="550"/>
      <c r="AO14" s="550"/>
      <c r="AP14" s="550"/>
      <c r="AQ14" s="550"/>
      <c r="AR14" s="550"/>
      <c r="AS14" s="550"/>
      <c r="AT14" s="550"/>
      <c r="AU14" s="551"/>
      <c r="AV14" s="549"/>
      <c r="AW14" s="550"/>
      <c r="AX14" s="550"/>
      <c r="AY14" s="550"/>
      <c r="AZ14" s="550"/>
      <c r="BA14" s="550"/>
      <c r="BB14" s="551"/>
      <c r="BC14" s="549"/>
      <c r="BD14" s="550"/>
      <c r="BE14" s="550"/>
      <c r="BF14" s="550"/>
      <c r="BG14" s="550"/>
      <c r="BH14" s="550"/>
      <c r="BI14" s="550"/>
      <c r="BJ14" s="550"/>
      <c r="BK14" s="550"/>
      <c r="BL14" s="550"/>
      <c r="BM14" s="551"/>
      <c r="BN14" s="549"/>
      <c r="BO14" s="550"/>
      <c r="BP14" s="550"/>
      <c r="BQ14" s="550"/>
      <c r="BR14" s="550"/>
      <c r="BS14" s="551"/>
      <c r="BT14" s="549"/>
      <c r="BU14" s="550"/>
      <c r="BV14" s="550"/>
      <c r="BW14" s="550"/>
      <c r="BX14" s="550"/>
      <c r="BY14" s="551"/>
      <c r="BZ14" s="549"/>
      <c r="CA14" s="550"/>
      <c r="CB14" s="550"/>
      <c r="CC14" s="550"/>
      <c r="CD14" s="550"/>
      <c r="CE14" s="551"/>
    </row>
    <row r="15" spans="2:83" s="251" customFormat="1" x14ac:dyDescent="0.25"/>
    <row r="16" spans="2:83" s="251" customFormat="1" ht="15" hidden="1" customHeight="1" x14ac:dyDescent="0.25">
      <c r="B16" s="249"/>
      <c r="C16" s="249"/>
      <c r="D16" s="249"/>
      <c r="E16" s="249"/>
      <c r="F16" s="249"/>
      <c r="G16" s="249"/>
      <c r="H16" s="249"/>
      <c r="I16" s="249"/>
      <c r="J16" s="249"/>
      <c r="K16" s="249"/>
      <c r="L16" s="249"/>
      <c r="M16" s="249"/>
      <c r="N16" s="249"/>
      <c r="O16" s="249"/>
      <c r="P16" s="249"/>
      <c r="Q16" s="252" t="s">
        <v>1741</v>
      </c>
      <c r="R16" s="249"/>
      <c r="S16" s="249"/>
      <c r="T16" s="249"/>
      <c r="U16" s="249"/>
      <c r="V16" s="249"/>
      <c r="W16" s="249"/>
      <c r="X16" s="249"/>
      <c r="Y16" s="249"/>
      <c r="Z16" s="249"/>
      <c r="AA16" s="249"/>
      <c r="AB16" s="249"/>
      <c r="AC16" s="249"/>
      <c r="AD16" s="249"/>
      <c r="AE16" s="249"/>
      <c r="AF16" s="249"/>
      <c r="AG16" s="249" t="s">
        <v>1748</v>
      </c>
      <c r="AH16" s="249"/>
      <c r="AI16" s="249"/>
      <c r="AJ16" s="249"/>
      <c r="AK16" s="249"/>
      <c r="AL16" s="249"/>
      <c r="AM16" s="249"/>
      <c r="AN16" s="249"/>
      <c r="AO16" s="249"/>
      <c r="AP16" s="249"/>
      <c r="AQ16" s="249"/>
      <c r="AR16" s="249"/>
      <c r="AS16" s="249"/>
      <c r="AT16" s="249"/>
      <c r="AU16" s="249"/>
      <c r="AV16" s="249"/>
      <c r="AW16" s="249"/>
      <c r="AX16" s="249"/>
      <c r="AY16" s="249"/>
      <c r="AZ16" s="249"/>
      <c r="BA16" s="249"/>
      <c r="BB16" s="249"/>
      <c r="BC16" s="249"/>
      <c r="BD16" s="249"/>
      <c r="BE16" s="249"/>
      <c r="BF16" s="249"/>
      <c r="BG16" s="249"/>
      <c r="BH16" s="249"/>
      <c r="BI16" s="249"/>
      <c r="BJ16" s="249"/>
      <c r="BK16" s="249"/>
      <c r="BL16" s="249"/>
      <c r="BM16" s="249"/>
      <c r="BN16" s="249"/>
      <c r="BO16" s="249"/>
      <c r="BP16" s="249"/>
      <c r="BQ16" s="249"/>
      <c r="BR16" s="249"/>
      <c r="BS16" s="249"/>
      <c r="BT16" s="249"/>
      <c r="BU16" s="249"/>
      <c r="BV16" s="249"/>
      <c r="BW16" s="249"/>
    </row>
    <row r="17" spans="2:76" s="251" customFormat="1" ht="15.75" hidden="1" customHeight="1" x14ac:dyDescent="0.25">
      <c r="B17" s="250"/>
      <c r="C17" s="250"/>
      <c r="D17" s="250"/>
      <c r="E17" s="250"/>
      <c r="F17" s="250"/>
      <c r="G17" s="250"/>
      <c r="H17" s="250"/>
      <c r="I17" s="250"/>
      <c r="J17" s="250"/>
      <c r="K17" s="250"/>
      <c r="L17" s="250"/>
      <c r="M17" s="250"/>
      <c r="N17" s="250"/>
      <c r="O17" s="250"/>
      <c r="P17" s="250"/>
      <c r="Q17" s="252" t="s">
        <v>1742</v>
      </c>
      <c r="R17" s="250"/>
      <c r="S17" s="250"/>
      <c r="T17" s="250"/>
      <c r="U17" s="250"/>
      <c r="V17" s="250"/>
      <c r="W17" s="249"/>
      <c r="X17" s="249"/>
      <c r="Y17" s="249"/>
      <c r="Z17" s="249"/>
      <c r="AA17" s="249"/>
      <c r="AB17" s="249"/>
      <c r="AC17" s="249"/>
      <c r="AD17" s="249"/>
      <c r="AE17" s="249"/>
      <c r="AF17" s="249"/>
      <c r="AG17" s="249" t="s">
        <v>1749</v>
      </c>
      <c r="AH17" s="249"/>
      <c r="AI17" s="249"/>
      <c r="AJ17" s="249"/>
      <c r="AK17" s="249"/>
      <c r="AL17" s="249"/>
      <c r="AM17" s="249"/>
      <c r="AN17" s="249"/>
      <c r="AO17" s="249"/>
      <c r="AP17" s="249"/>
      <c r="AQ17" s="249"/>
      <c r="AR17" s="249"/>
      <c r="AS17" s="249"/>
      <c r="AT17" s="249"/>
      <c r="AU17" s="249"/>
      <c r="AV17" s="249"/>
      <c r="AW17" s="249"/>
      <c r="AX17" s="249"/>
      <c r="AY17" s="249"/>
      <c r="AZ17" s="249"/>
      <c r="BA17" s="249"/>
      <c r="BB17" s="249"/>
      <c r="BC17" s="249"/>
      <c r="BD17" s="249"/>
      <c r="BE17" s="249"/>
      <c r="BF17" s="249"/>
      <c r="BG17" s="249"/>
      <c r="BH17" s="249"/>
      <c r="BI17" s="249"/>
      <c r="BJ17" s="249"/>
      <c r="BK17" s="249"/>
      <c r="BL17" s="249"/>
      <c r="BM17" s="249"/>
      <c r="BN17" s="249"/>
      <c r="BO17" s="249"/>
      <c r="BP17" s="249"/>
      <c r="BQ17" s="249"/>
      <c r="BR17" s="249"/>
      <c r="BS17" s="249"/>
      <c r="BT17" s="249"/>
      <c r="BU17" s="249"/>
      <c r="BV17" s="249"/>
      <c r="BW17" s="249"/>
    </row>
    <row r="18" spans="2:76" s="251" customFormat="1" ht="18" hidden="1" customHeight="1" x14ac:dyDescent="0.25">
      <c r="B18" s="250"/>
      <c r="C18" s="250"/>
      <c r="D18" s="250"/>
      <c r="E18" s="250"/>
      <c r="F18" s="250"/>
      <c r="G18" s="250"/>
      <c r="H18" s="250"/>
      <c r="I18" s="250"/>
      <c r="J18" s="250"/>
      <c r="K18" s="250"/>
      <c r="L18" s="250"/>
      <c r="M18" s="250"/>
      <c r="N18" s="250"/>
      <c r="O18" s="250"/>
      <c r="P18" s="250"/>
      <c r="Q18" s="252" t="s">
        <v>1743</v>
      </c>
      <c r="R18" s="250"/>
      <c r="S18" s="250"/>
      <c r="T18" s="250"/>
      <c r="U18" s="250"/>
      <c r="V18" s="250"/>
      <c r="W18" s="249"/>
      <c r="X18" s="249"/>
      <c r="Y18" s="249"/>
      <c r="Z18" s="249"/>
      <c r="AA18" s="249"/>
      <c r="AB18" s="249"/>
      <c r="AC18" s="249"/>
      <c r="AD18" s="249"/>
      <c r="AE18" s="249"/>
      <c r="AF18" s="249"/>
      <c r="AG18" s="249" t="s">
        <v>1750</v>
      </c>
      <c r="AH18" s="249"/>
      <c r="AI18" s="249"/>
      <c r="AJ18" s="249"/>
      <c r="AK18" s="249"/>
      <c r="AL18" s="249"/>
      <c r="AM18" s="249"/>
      <c r="AN18" s="249"/>
      <c r="AO18" s="249"/>
      <c r="AP18" s="249"/>
      <c r="AQ18" s="249"/>
      <c r="AR18" s="249"/>
      <c r="AS18" s="249"/>
      <c r="AT18" s="249"/>
      <c r="AU18" s="249"/>
      <c r="AV18" s="249"/>
      <c r="AW18" s="249"/>
      <c r="AX18" s="249"/>
      <c r="AY18" s="249"/>
      <c r="AZ18" s="249"/>
      <c r="BA18" s="249"/>
      <c r="BB18" s="249"/>
      <c r="BC18" s="249"/>
      <c r="BD18" s="249"/>
      <c r="BE18" s="249"/>
      <c r="BF18" s="249"/>
      <c r="BG18" s="249"/>
      <c r="BH18" s="249"/>
      <c r="BI18" s="249"/>
      <c r="BJ18" s="249"/>
      <c r="BK18" s="249"/>
      <c r="BL18" s="249"/>
      <c r="BM18" s="249"/>
      <c r="BN18" s="249"/>
      <c r="BO18" s="249"/>
      <c r="BP18" s="249"/>
      <c r="BQ18" s="249"/>
      <c r="BR18" s="249"/>
      <c r="BS18" s="249"/>
      <c r="BT18" s="249"/>
      <c r="BU18" s="249"/>
      <c r="BV18" s="249"/>
      <c r="BW18" s="249"/>
    </row>
    <row r="19" spans="2:76" s="251" customFormat="1" hidden="1" x14ac:dyDescent="0.25">
      <c r="B19" s="250"/>
      <c r="C19" s="250"/>
      <c r="D19" s="250"/>
      <c r="E19" s="250"/>
      <c r="F19" s="250"/>
      <c r="G19" s="250"/>
      <c r="H19" s="250"/>
      <c r="I19" s="250"/>
      <c r="J19" s="250"/>
      <c r="K19" s="250"/>
      <c r="L19" s="250"/>
      <c r="M19" s="250"/>
      <c r="N19" s="250"/>
      <c r="O19" s="250"/>
      <c r="P19" s="250"/>
      <c r="Q19" s="252"/>
      <c r="R19" s="250"/>
      <c r="S19" s="250"/>
      <c r="T19" s="250"/>
      <c r="U19" s="250"/>
      <c r="V19" s="250"/>
      <c r="W19" s="249"/>
      <c r="X19" s="249"/>
      <c r="Y19" s="249"/>
      <c r="Z19" s="249"/>
      <c r="AA19" s="249"/>
      <c r="AB19" s="249"/>
      <c r="AC19" s="249"/>
      <c r="AD19" s="249"/>
      <c r="AE19" s="249"/>
      <c r="AF19" s="249"/>
      <c r="AG19" s="249" t="s">
        <v>1554</v>
      </c>
      <c r="AH19" s="249"/>
      <c r="AI19" s="249"/>
      <c r="AJ19" s="249"/>
      <c r="AK19" s="249"/>
      <c r="AL19" s="249"/>
      <c r="AM19" s="249"/>
      <c r="AN19" s="249"/>
      <c r="AO19" s="249"/>
      <c r="AP19" s="249"/>
      <c r="AQ19" s="249"/>
      <c r="AR19" s="249"/>
      <c r="AS19" s="249"/>
      <c r="AT19" s="249"/>
      <c r="AU19" s="249"/>
      <c r="AV19" s="249"/>
      <c r="AW19" s="249"/>
      <c r="AX19" s="249"/>
      <c r="AY19" s="249"/>
      <c r="AZ19" s="249"/>
      <c r="BA19" s="249"/>
      <c r="BB19" s="249"/>
      <c r="BC19" s="249"/>
      <c r="BD19" s="249"/>
      <c r="BE19" s="249"/>
      <c r="BF19" s="249"/>
      <c r="BG19" s="249"/>
      <c r="BH19" s="249"/>
      <c r="BI19" s="249"/>
      <c r="BJ19" s="249"/>
      <c r="BK19" s="249"/>
      <c r="BL19" s="249"/>
      <c r="BM19" s="249"/>
      <c r="BN19" s="249"/>
      <c r="BO19" s="249"/>
      <c r="BP19" s="249"/>
      <c r="BQ19" s="249"/>
      <c r="BR19" s="249"/>
      <c r="BS19" s="249"/>
      <c r="BT19" s="249"/>
      <c r="BU19" s="249"/>
      <c r="BV19" s="249"/>
      <c r="BW19" s="249"/>
    </row>
    <row r="20" spans="2:76" s="251" customFormat="1" x14ac:dyDescent="0.25">
      <c r="B20" s="250"/>
      <c r="C20" s="250"/>
      <c r="D20" s="250"/>
      <c r="E20" s="250"/>
      <c r="F20" s="250"/>
      <c r="G20" s="250"/>
      <c r="H20" s="250"/>
      <c r="I20" s="250"/>
      <c r="J20" s="250"/>
      <c r="K20" s="250"/>
      <c r="L20" s="250"/>
      <c r="M20" s="250"/>
      <c r="N20" s="250"/>
      <c r="O20" s="250"/>
      <c r="P20" s="250"/>
      <c r="Q20" s="252"/>
      <c r="R20" s="250"/>
      <c r="S20" s="250"/>
      <c r="T20" s="250"/>
      <c r="U20" s="250"/>
      <c r="V20" s="250"/>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49"/>
      <c r="BA20" s="249"/>
      <c r="BB20" s="249"/>
      <c r="BC20" s="249"/>
      <c r="BD20" s="249"/>
      <c r="BE20" s="249"/>
      <c r="BF20" s="249"/>
      <c r="BG20" s="249"/>
      <c r="BH20" s="249"/>
      <c r="BI20" s="249"/>
      <c r="BJ20" s="249"/>
      <c r="BK20" s="249"/>
      <c r="BL20" s="249"/>
      <c r="BM20" s="249"/>
      <c r="BN20" s="249"/>
      <c r="BO20" s="249"/>
      <c r="BP20" s="249"/>
      <c r="BQ20" s="249"/>
      <c r="BR20" s="249"/>
      <c r="BS20" s="249"/>
      <c r="BT20" s="249"/>
      <c r="BU20" s="249"/>
      <c r="BV20" s="249"/>
      <c r="BW20" s="249"/>
    </row>
    <row r="21" spans="2:76" ht="15" customHeight="1" x14ac:dyDescent="0.25">
      <c r="B21" s="540" t="s">
        <v>1741</v>
      </c>
      <c r="C21" s="540"/>
      <c r="D21" s="540"/>
      <c r="E21" s="540"/>
      <c r="F21" s="540"/>
      <c r="G21" s="540"/>
      <c r="H21" s="540"/>
      <c r="I21" s="540"/>
      <c r="J21" s="540"/>
      <c r="K21" s="540"/>
      <c r="L21" s="540"/>
      <c r="M21" s="246"/>
      <c r="N21" s="246"/>
      <c r="O21" s="246"/>
      <c r="P21" s="246"/>
      <c r="Q21" s="247"/>
      <c r="R21" s="247"/>
      <c r="S21" s="247"/>
      <c r="T21" s="247"/>
      <c r="U21" s="247"/>
      <c r="V21" s="247"/>
      <c r="W21" s="247"/>
      <c r="X21" s="247"/>
      <c r="Y21" s="247"/>
      <c r="Z21" s="247"/>
      <c r="AA21" s="247"/>
      <c r="AB21" s="245"/>
      <c r="AC21" s="245"/>
      <c r="AD21" s="245"/>
      <c r="AE21" s="245"/>
      <c r="AF21" s="245"/>
      <c r="AG21" s="245"/>
      <c r="AH21" s="245"/>
      <c r="AI21" s="245"/>
      <c r="AJ21" s="245"/>
      <c r="AK21" s="245"/>
      <c r="AL21" s="245"/>
      <c r="AM21" s="245"/>
      <c r="AN21" s="245"/>
      <c r="AO21" s="245"/>
      <c r="AP21" s="245"/>
      <c r="AQ21" s="245"/>
      <c r="AR21" s="245"/>
      <c r="AS21" s="245"/>
      <c r="AT21" s="245"/>
      <c r="AU21" s="245"/>
      <c r="AV21" s="245"/>
      <c r="AW21" s="245"/>
      <c r="AX21" s="245"/>
      <c r="AY21" s="245"/>
      <c r="AZ21" s="245"/>
      <c r="BA21" s="245"/>
      <c r="BB21" s="245"/>
      <c r="BC21" s="245"/>
      <c r="BD21" s="245"/>
      <c r="BE21" s="245"/>
      <c r="BF21" s="245"/>
      <c r="BG21" s="245"/>
      <c r="BH21" s="245"/>
      <c r="BI21" s="245"/>
      <c r="BJ21" s="245"/>
      <c r="BK21" s="245"/>
      <c r="BL21" s="245"/>
      <c r="BM21" s="245"/>
      <c r="BN21" s="245"/>
      <c r="BO21" s="245"/>
      <c r="BP21" s="245"/>
      <c r="BQ21" s="245"/>
      <c r="BR21" s="245"/>
      <c r="BS21" s="245"/>
      <c r="BT21" s="245"/>
      <c r="BU21" s="245"/>
      <c r="BV21" s="245"/>
      <c r="BW21" s="245"/>
    </row>
    <row r="22" spans="2:76" ht="32.25" customHeight="1" x14ac:dyDescent="0.25">
      <c r="B22" s="598" t="s">
        <v>1744</v>
      </c>
      <c r="C22" s="598"/>
      <c r="D22" s="598"/>
      <c r="E22" s="598"/>
      <c r="F22" s="598"/>
      <c r="G22" s="598"/>
      <c r="H22" s="598"/>
      <c r="I22" s="598"/>
      <c r="J22" s="598"/>
      <c r="K22" s="598"/>
      <c r="L22" s="598"/>
      <c r="M22" s="598"/>
      <c r="N22" s="598"/>
      <c r="O22" s="598"/>
      <c r="P22" s="598"/>
      <c r="Q22" s="598"/>
      <c r="R22" s="598"/>
      <c r="S22" s="598"/>
      <c r="T22" s="598"/>
      <c r="U22" s="598"/>
      <c r="V22" s="598"/>
      <c r="W22" s="598"/>
      <c r="X22" s="598"/>
      <c r="Y22" s="598"/>
      <c r="Z22" s="598"/>
      <c r="AA22" s="598"/>
      <c r="AB22" s="598"/>
      <c r="AC22" s="598"/>
      <c r="AD22" s="598"/>
      <c r="AE22" s="598"/>
      <c r="AF22" s="598"/>
      <c r="AG22" s="598"/>
      <c r="AH22" s="598"/>
      <c r="AI22" s="598"/>
      <c r="AJ22" s="598"/>
      <c r="AK22" s="598"/>
      <c r="AL22" s="598"/>
      <c r="AM22" s="598"/>
      <c r="AN22" s="598"/>
      <c r="AO22" s="598"/>
      <c r="AP22" s="598"/>
      <c r="AQ22" s="598"/>
      <c r="AR22" s="598"/>
      <c r="AS22" s="598"/>
      <c r="AT22" s="598"/>
      <c r="AU22" s="598"/>
      <c r="AV22" s="598"/>
      <c r="AW22" s="598"/>
      <c r="AX22" s="598"/>
      <c r="AY22" s="598"/>
      <c r="AZ22" s="598"/>
      <c r="BA22" s="598"/>
      <c r="BB22" s="598"/>
      <c r="BC22" s="598"/>
      <c r="BD22" s="598"/>
      <c r="BE22" s="598"/>
      <c r="BF22" s="598"/>
      <c r="BG22" s="598"/>
      <c r="BH22" s="598"/>
      <c r="BI22" s="598"/>
      <c r="BJ22" s="598"/>
      <c r="BK22" s="598"/>
      <c r="BL22" s="598"/>
      <c r="BM22" s="598"/>
      <c r="BN22" s="598"/>
      <c r="BO22" s="598"/>
      <c r="BP22" s="598"/>
      <c r="BQ22" s="598"/>
      <c r="BR22" s="598"/>
      <c r="BS22" s="598"/>
      <c r="BT22" s="598"/>
      <c r="BU22" s="598"/>
      <c r="BV22" s="598"/>
      <c r="BW22" s="598"/>
      <c r="BX22" s="598"/>
    </row>
    <row r="23" spans="2:76" x14ac:dyDescent="0.25">
      <c r="B23" s="35" t="s">
        <v>1742</v>
      </c>
      <c r="C23" s="35"/>
      <c r="D23" s="35"/>
      <c r="E23" s="35"/>
      <c r="F23" s="35"/>
      <c r="G23" s="35"/>
      <c r="H23" s="35"/>
      <c r="I23" s="35"/>
      <c r="J23" s="35"/>
      <c r="K23" s="35"/>
      <c r="L23" s="35"/>
      <c r="M23" s="35"/>
      <c r="N23" s="35"/>
      <c r="O23" s="35"/>
      <c r="P23" s="35"/>
    </row>
    <row r="24" spans="2:76" ht="28.5" customHeight="1" x14ac:dyDescent="0.25">
      <c r="B24" s="596" t="s">
        <v>1745</v>
      </c>
      <c r="C24" s="596"/>
      <c r="D24" s="596"/>
      <c r="E24" s="596"/>
      <c r="F24" s="596"/>
      <c r="G24" s="596"/>
      <c r="H24" s="596"/>
      <c r="I24" s="596"/>
      <c r="J24" s="596"/>
      <c r="K24" s="596"/>
      <c r="L24" s="596"/>
      <c r="M24" s="596"/>
      <c r="N24" s="596"/>
      <c r="O24" s="596"/>
      <c r="P24" s="596"/>
      <c r="Q24" s="596"/>
      <c r="R24" s="596"/>
      <c r="S24" s="596"/>
      <c r="T24" s="596"/>
      <c r="U24" s="596"/>
      <c r="V24" s="596"/>
      <c r="W24" s="596"/>
      <c r="X24" s="596"/>
      <c r="Y24" s="596"/>
      <c r="Z24" s="596"/>
      <c r="AA24" s="596"/>
      <c r="AB24" s="596"/>
      <c r="AC24" s="596"/>
      <c r="AD24" s="596"/>
      <c r="AE24" s="596"/>
      <c r="AF24" s="596"/>
      <c r="AG24" s="596"/>
      <c r="AH24" s="596"/>
      <c r="AI24" s="596"/>
      <c r="AJ24" s="596"/>
      <c r="AK24" s="596"/>
      <c r="AL24" s="596"/>
      <c r="AM24" s="596"/>
      <c r="AN24" s="596"/>
      <c r="AO24" s="596"/>
      <c r="AP24" s="596"/>
      <c r="AQ24" s="596"/>
      <c r="AR24" s="596"/>
      <c r="AS24" s="596"/>
      <c r="AT24" s="596"/>
      <c r="AU24" s="596"/>
      <c r="AV24" s="596"/>
      <c r="AW24" s="596"/>
      <c r="AX24" s="596"/>
      <c r="AY24" s="596"/>
      <c r="AZ24" s="596"/>
      <c r="BA24" s="596"/>
      <c r="BB24" s="596"/>
      <c r="BC24" s="596"/>
      <c r="BD24" s="596"/>
      <c r="BE24" s="596"/>
      <c r="BF24" s="596"/>
      <c r="BG24" s="596"/>
      <c r="BH24" s="596"/>
      <c r="BI24" s="596"/>
      <c r="BJ24" s="596"/>
      <c r="BK24" s="596"/>
      <c r="BL24" s="596"/>
      <c r="BM24" s="596"/>
      <c r="BN24" s="596"/>
      <c r="BO24" s="596"/>
      <c r="BP24" s="596"/>
      <c r="BQ24" s="596"/>
      <c r="BR24" s="596"/>
      <c r="BS24" s="596"/>
      <c r="BT24" s="596"/>
      <c r="BU24" s="596"/>
      <c r="BV24" s="596"/>
      <c r="BW24" s="596"/>
      <c r="BX24" s="596"/>
    </row>
    <row r="25" spans="2:76" x14ac:dyDescent="0.25">
      <c r="B25" s="35" t="s">
        <v>1743</v>
      </c>
      <c r="C25" s="35"/>
      <c r="D25" s="35"/>
      <c r="E25" s="35"/>
      <c r="F25" s="35"/>
      <c r="G25" s="35"/>
      <c r="H25" s="35"/>
      <c r="I25" s="35"/>
      <c r="J25" s="35"/>
      <c r="K25" s="35"/>
      <c r="L25" s="35"/>
      <c r="M25" s="35"/>
      <c r="N25" s="35"/>
      <c r="O25" s="35"/>
      <c r="P25" s="35"/>
    </row>
    <row r="26" spans="2:76" x14ac:dyDescent="0.25">
      <c r="B26" s="597" t="s">
        <v>1746</v>
      </c>
      <c r="C26" s="597"/>
      <c r="D26" s="597"/>
      <c r="E26" s="597"/>
      <c r="F26" s="597"/>
      <c r="G26" s="597"/>
      <c r="H26" s="597"/>
      <c r="I26" s="597"/>
      <c r="J26" s="597"/>
      <c r="K26" s="597"/>
      <c r="L26" s="597"/>
      <c r="M26" s="597"/>
      <c r="N26" s="597"/>
      <c r="O26" s="597"/>
      <c r="P26" s="597"/>
      <c r="Q26" s="597"/>
      <c r="R26" s="597"/>
      <c r="S26" s="597"/>
      <c r="T26" s="597"/>
      <c r="U26" s="597"/>
      <c r="V26" s="597"/>
      <c r="W26" s="597"/>
      <c r="X26" s="597"/>
      <c r="Y26" s="597"/>
      <c r="Z26" s="597"/>
      <c r="AA26" s="597"/>
      <c r="AB26" s="597"/>
      <c r="AC26" s="597"/>
      <c r="AD26" s="597"/>
      <c r="AE26" s="597"/>
      <c r="AF26" s="597"/>
      <c r="AG26" s="597"/>
      <c r="AH26" s="597"/>
      <c r="AI26" s="597"/>
      <c r="AJ26" s="597"/>
      <c r="AK26" s="597"/>
      <c r="AL26" s="597"/>
      <c r="AM26" s="597"/>
      <c r="AN26" s="597"/>
      <c r="AO26" s="597"/>
      <c r="AP26" s="597"/>
      <c r="AQ26" s="597"/>
      <c r="AR26" s="597"/>
      <c r="AS26" s="597"/>
      <c r="AT26" s="597"/>
      <c r="AU26" s="597"/>
      <c r="AV26" s="597"/>
      <c r="AW26" s="597"/>
      <c r="AX26" s="597"/>
      <c r="AY26" s="597"/>
      <c r="AZ26" s="597"/>
      <c r="BA26" s="597"/>
      <c r="BB26" s="597"/>
      <c r="BC26" s="597"/>
      <c r="BD26" s="597"/>
      <c r="BE26" s="597"/>
      <c r="BF26" s="597"/>
      <c r="BG26" s="597"/>
      <c r="BH26" s="597"/>
      <c r="BI26" s="597"/>
      <c r="BJ26" s="597"/>
      <c r="BK26" s="597"/>
      <c r="BL26" s="597"/>
      <c r="BM26" s="597"/>
      <c r="BN26" s="597"/>
      <c r="BO26" s="597"/>
      <c r="BP26" s="597"/>
      <c r="BQ26" s="597"/>
      <c r="BR26" s="597"/>
      <c r="BS26" s="597"/>
      <c r="BT26" s="597"/>
      <c r="BU26" s="597"/>
      <c r="BV26" s="597"/>
      <c r="BW26" s="597"/>
      <c r="BX26" s="597"/>
    </row>
    <row r="27" spans="2:76" x14ac:dyDescent="0.25">
      <c r="B27" s="248"/>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8"/>
      <c r="AY27" s="248"/>
      <c r="AZ27" s="248"/>
      <c r="BA27" s="248"/>
      <c r="BB27" s="248"/>
      <c r="BC27" s="248"/>
      <c r="BD27" s="248"/>
      <c r="BE27" s="248"/>
      <c r="BF27" s="248"/>
      <c r="BG27" s="248"/>
      <c r="BH27" s="248"/>
      <c r="BI27" s="248"/>
      <c r="BJ27" s="248"/>
      <c r="BK27" s="248"/>
      <c r="BL27" s="248"/>
      <c r="BM27" s="248"/>
      <c r="BN27" s="248"/>
      <c r="BO27" s="248"/>
      <c r="BP27" s="248"/>
      <c r="BQ27" s="248"/>
      <c r="BR27" s="248"/>
      <c r="BS27" s="248"/>
      <c r="BT27" s="248"/>
      <c r="BU27" s="248"/>
      <c r="BV27" s="248"/>
      <c r="BW27" s="248"/>
      <c r="BX27" s="248"/>
    </row>
    <row r="28" spans="2:76" x14ac:dyDescent="0.25">
      <c r="B28" s="248"/>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48"/>
      <c r="AT28" s="248"/>
      <c r="AU28" s="248"/>
      <c r="AV28" s="248"/>
      <c r="AW28" s="248"/>
      <c r="AX28" s="248"/>
      <c r="AY28" s="248"/>
      <c r="AZ28" s="248"/>
      <c r="BA28" s="248"/>
      <c r="BB28" s="248"/>
      <c r="BC28" s="248"/>
      <c r="BD28" s="248"/>
      <c r="BE28" s="248"/>
      <c r="BF28" s="248"/>
      <c r="BG28" s="248"/>
      <c r="BH28" s="248"/>
      <c r="BI28" s="248"/>
      <c r="BJ28" s="248"/>
      <c r="BK28" s="248"/>
      <c r="BL28" s="248"/>
      <c r="BM28" s="248"/>
      <c r="BN28" s="248"/>
      <c r="BO28" s="248"/>
      <c r="BP28" s="248"/>
      <c r="BQ28" s="248"/>
      <c r="BR28" s="248"/>
      <c r="BS28" s="248"/>
      <c r="BT28" s="248"/>
      <c r="BU28" s="248"/>
      <c r="BV28" s="248"/>
      <c r="BW28" s="248"/>
      <c r="BX28" s="248"/>
    </row>
    <row r="29" spans="2:76" x14ac:dyDescent="0.25">
      <c r="B29" s="248"/>
      <c r="C29" s="248"/>
      <c r="D29" s="248"/>
      <c r="E29" s="248"/>
      <c r="F29" s="248"/>
      <c r="G29" s="248"/>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248"/>
      <c r="AL29" s="248"/>
      <c r="AM29" s="248"/>
      <c r="AN29" s="248"/>
      <c r="AO29" s="248"/>
      <c r="AP29" s="248"/>
      <c r="AQ29" s="248"/>
      <c r="AR29" s="248"/>
      <c r="AS29" s="248"/>
      <c r="AT29" s="248"/>
      <c r="AU29" s="248"/>
      <c r="AV29" s="248"/>
      <c r="AW29" s="248"/>
      <c r="AX29" s="248"/>
      <c r="AY29" s="248"/>
      <c r="AZ29" s="248"/>
      <c r="BA29" s="248"/>
      <c r="BB29" s="248"/>
      <c r="BC29" s="248"/>
      <c r="BD29" s="248"/>
      <c r="BE29" s="248"/>
      <c r="BF29" s="248"/>
      <c r="BG29" s="248"/>
      <c r="BH29" s="248"/>
      <c r="BI29" s="248"/>
      <c r="BJ29" s="248"/>
      <c r="BK29" s="248"/>
      <c r="BL29" s="248"/>
      <c r="BM29" s="248"/>
      <c r="BN29" s="248"/>
      <c r="BO29" s="248"/>
      <c r="BP29" s="248"/>
      <c r="BQ29" s="248"/>
      <c r="BR29" s="248"/>
      <c r="BS29" s="248"/>
      <c r="BT29" s="248"/>
      <c r="BU29" s="248"/>
      <c r="BV29" s="248"/>
      <c r="BW29" s="248"/>
      <c r="BX29" s="248"/>
    </row>
  </sheetData>
  <mergeCells count="52">
    <mergeCell ref="BZ6:CE6"/>
    <mergeCell ref="W5:AC6"/>
    <mergeCell ref="AD5:AJ6"/>
    <mergeCell ref="AK5:AU6"/>
    <mergeCell ref="AV5:BB6"/>
    <mergeCell ref="BC5:BM6"/>
    <mergeCell ref="B24:BX24"/>
    <mergeCell ref="B26:BX26"/>
    <mergeCell ref="BN11:BS12"/>
    <mergeCell ref="BT11:BY12"/>
    <mergeCell ref="BZ11:CE12"/>
    <mergeCell ref="B13:V14"/>
    <mergeCell ref="W13:AC14"/>
    <mergeCell ref="AD13:AJ14"/>
    <mergeCell ref="AK13:AU14"/>
    <mergeCell ref="AV13:BB14"/>
    <mergeCell ref="AD11:AJ12"/>
    <mergeCell ref="AK11:AU12"/>
    <mergeCell ref="AV11:BB12"/>
    <mergeCell ref="BC11:BM12"/>
    <mergeCell ref="B22:BX22"/>
    <mergeCell ref="BC13:BM14"/>
    <mergeCell ref="B1:CE2"/>
    <mergeCell ref="B3:CE3"/>
    <mergeCell ref="BT13:BY14"/>
    <mergeCell ref="BZ13:CE14"/>
    <mergeCell ref="BT6:BY6"/>
    <mergeCell ref="BN7:BS8"/>
    <mergeCell ref="BT7:BY8"/>
    <mergeCell ref="B7:V8"/>
    <mergeCell ref="W7:AC8"/>
    <mergeCell ref="AD7:AJ8"/>
    <mergeCell ref="AK7:AU8"/>
    <mergeCell ref="AV7:BB8"/>
    <mergeCell ref="BC7:BM8"/>
    <mergeCell ref="BN5:CE5"/>
    <mergeCell ref="BN6:BS6"/>
    <mergeCell ref="B5:V6"/>
    <mergeCell ref="B21:L21"/>
    <mergeCell ref="BZ7:CE8"/>
    <mergeCell ref="B9:V10"/>
    <mergeCell ref="W9:AC10"/>
    <mergeCell ref="AD9:AJ10"/>
    <mergeCell ref="AK9:AU10"/>
    <mergeCell ref="AV9:BB10"/>
    <mergeCell ref="BC9:BM10"/>
    <mergeCell ref="BN9:BS10"/>
    <mergeCell ref="BT9:BY10"/>
    <mergeCell ref="BZ9:CE10"/>
    <mergeCell ref="BN13:BS14"/>
    <mergeCell ref="B11:V12"/>
    <mergeCell ref="W11:AC12"/>
  </mergeCells>
  <dataValidations count="2">
    <dataValidation type="list" allowBlank="1" showInputMessage="1" showErrorMessage="1" sqref="AD7:AJ14">
      <formula1>$Q$16:$Q$18</formula1>
    </dataValidation>
    <dataValidation type="list" allowBlank="1" showInputMessage="1" showErrorMessage="1" sqref="W7:AC14">
      <formula1>$AG$16:$AG$19</formula1>
    </dataValidation>
  </dataValidations>
  <printOptions horizontalCentered="1"/>
  <pageMargins left="0.43307086614173229" right="0.39370078740157483" top="0.74803149606299213" bottom="0.74803149606299213" header="0.31496062992125984" footer="0.31496062992125984"/>
  <pageSetup scale="87" orientation="landscape" horizontalDpi="4294967295" verticalDpi="4294967295" r:id="rId1"/>
  <headerFooter>
    <oddFooter>&amp;L&amp;"-,Cursiva"Ejercicio Fiscal 2018&amp;R&amp;10Página &amp;P de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A15517"/>
  </sheetPr>
  <dimension ref="A1:CD52"/>
  <sheetViews>
    <sheetView showGridLines="0" showRuler="0" topLeftCell="A13" zoomScale="90" zoomScaleNormal="90" zoomScalePageLayoutView="90" workbookViewId="0">
      <selection activeCell="BP34" sqref="BP34:CC34"/>
    </sheetView>
  </sheetViews>
  <sheetFormatPr baseColWidth="10" defaultRowHeight="15" x14ac:dyDescent="0.25"/>
  <cols>
    <col min="1" max="2" width="3.28515625" customWidth="1"/>
    <col min="3" max="4" width="1.7109375" customWidth="1"/>
    <col min="5" max="5" width="1.85546875" customWidth="1"/>
    <col min="6" max="11" width="1.7109375" customWidth="1"/>
    <col min="12" max="12" width="2.85546875" customWidth="1"/>
    <col min="13" max="13" width="1.7109375" customWidth="1"/>
    <col min="14" max="14" width="2.140625" customWidth="1"/>
    <col min="15" max="24" width="1.7109375" customWidth="1"/>
    <col min="25" max="25" width="0.140625" customWidth="1"/>
    <col min="26" max="26" width="1.7109375" customWidth="1"/>
    <col min="27" max="27" width="0.7109375" customWidth="1"/>
    <col min="28" max="96" width="1.7109375" customWidth="1"/>
  </cols>
  <sheetData>
    <row r="1" spans="1:81" ht="15" customHeight="1" x14ac:dyDescent="0.25">
      <c r="A1" s="646" t="s">
        <v>2065</v>
      </c>
      <c r="B1" s="647"/>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c r="AG1" s="647"/>
      <c r="AH1" s="647"/>
      <c r="AI1" s="647"/>
      <c r="AJ1" s="647"/>
      <c r="AK1" s="647"/>
      <c r="AL1" s="647"/>
      <c r="AM1" s="647"/>
      <c r="AN1" s="647"/>
      <c r="AO1" s="647"/>
      <c r="AP1" s="647"/>
      <c r="AQ1" s="647"/>
      <c r="AR1" s="647"/>
      <c r="AS1" s="647"/>
      <c r="AT1" s="647"/>
      <c r="AU1" s="647"/>
      <c r="AV1" s="647"/>
      <c r="AW1" s="647"/>
      <c r="AX1" s="647"/>
      <c r="AY1" s="647"/>
      <c r="AZ1" s="647"/>
      <c r="BA1" s="647"/>
      <c r="BB1" s="647"/>
      <c r="BC1" s="647"/>
      <c r="BD1" s="647"/>
      <c r="BE1" s="647"/>
      <c r="BF1" s="647"/>
      <c r="BG1" s="647"/>
      <c r="BH1" s="647"/>
      <c r="BI1" s="647"/>
      <c r="BJ1" s="647"/>
      <c r="BK1" s="647"/>
      <c r="BL1" s="647"/>
      <c r="BM1" s="647"/>
      <c r="BN1" s="647"/>
      <c r="BO1" s="647"/>
      <c r="BP1" s="647"/>
      <c r="BQ1" s="647"/>
      <c r="BR1" s="647"/>
      <c r="BS1" s="647"/>
      <c r="BT1" s="647"/>
      <c r="BU1" s="647"/>
      <c r="BV1" s="647"/>
      <c r="BW1" s="647"/>
      <c r="BX1" s="647"/>
      <c r="BY1" s="647"/>
      <c r="BZ1" s="647"/>
      <c r="CA1" s="647"/>
      <c r="CB1" s="647"/>
      <c r="CC1" s="648"/>
    </row>
    <row r="2" spans="1:81" ht="15" customHeight="1" x14ac:dyDescent="0.25">
      <c r="A2" s="649"/>
      <c r="B2" s="650"/>
      <c r="C2" s="650"/>
      <c r="D2" s="650"/>
      <c r="E2" s="650"/>
      <c r="F2" s="650"/>
      <c r="G2" s="650"/>
      <c r="H2" s="650"/>
      <c r="I2" s="650"/>
      <c r="J2" s="650"/>
      <c r="K2" s="650"/>
      <c r="L2" s="650"/>
      <c r="M2" s="650"/>
      <c r="N2" s="650"/>
      <c r="O2" s="650"/>
      <c r="P2" s="650"/>
      <c r="Q2" s="650"/>
      <c r="R2" s="650"/>
      <c r="S2" s="650"/>
      <c r="T2" s="650"/>
      <c r="U2" s="650"/>
      <c r="V2" s="650"/>
      <c r="W2" s="650"/>
      <c r="X2" s="650"/>
      <c r="Y2" s="650"/>
      <c r="Z2" s="650"/>
      <c r="AA2" s="650"/>
      <c r="AB2" s="650"/>
      <c r="AC2" s="650"/>
      <c r="AD2" s="650"/>
      <c r="AE2" s="650"/>
      <c r="AF2" s="650"/>
      <c r="AG2" s="650"/>
      <c r="AH2" s="650"/>
      <c r="AI2" s="650"/>
      <c r="AJ2" s="650"/>
      <c r="AK2" s="650"/>
      <c r="AL2" s="650"/>
      <c r="AM2" s="650"/>
      <c r="AN2" s="650"/>
      <c r="AO2" s="650"/>
      <c r="AP2" s="650"/>
      <c r="AQ2" s="650"/>
      <c r="AR2" s="650"/>
      <c r="AS2" s="650"/>
      <c r="AT2" s="650"/>
      <c r="AU2" s="650"/>
      <c r="AV2" s="650"/>
      <c r="AW2" s="650"/>
      <c r="AX2" s="650"/>
      <c r="AY2" s="650"/>
      <c r="AZ2" s="650"/>
      <c r="BA2" s="650"/>
      <c r="BB2" s="650"/>
      <c r="BC2" s="650"/>
      <c r="BD2" s="650"/>
      <c r="BE2" s="650"/>
      <c r="BF2" s="650"/>
      <c r="BG2" s="650"/>
      <c r="BH2" s="650"/>
      <c r="BI2" s="650"/>
      <c r="BJ2" s="650"/>
      <c r="BK2" s="650"/>
      <c r="BL2" s="650"/>
      <c r="BM2" s="650"/>
      <c r="BN2" s="650"/>
      <c r="BO2" s="650"/>
      <c r="BP2" s="650"/>
      <c r="BQ2" s="650"/>
      <c r="BR2" s="650"/>
      <c r="BS2" s="650"/>
      <c r="BT2" s="650"/>
      <c r="BU2" s="650"/>
      <c r="BV2" s="650"/>
      <c r="BW2" s="650"/>
      <c r="BX2" s="650"/>
      <c r="BY2" s="650"/>
      <c r="BZ2" s="650"/>
      <c r="CA2" s="650"/>
      <c r="CB2" s="650"/>
      <c r="CC2" s="651"/>
    </row>
    <row r="3" spans="1:81" ht="27.75" customHeight="1" x14ac:dyDescent="0.25">
      <c r="A3" s="672" t="str">
        <f>'Objetivos PMD'!$B$3</f>
        <v>Entidad Pública:   Municipio de Tuxcueca, Jalisco</v>
      </c>
      <c r="B3" s="673"/>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673"/>
      <c r="AC3" s="673"/>
      <c r="AD3" s="673"/>
      <c r="AE3" s="673"/>
      <c r="AF3" s="673"/>
      <c r="AG3" s="673"/>
      <c r="AH3" s="673"/>
      <c r="AI3" s="673"/>
      <c r="AJ3" s="673"/>
      <c r="AK3" s="673"/>
      <c r="AL3" s="673"/>
      <c r="AM3" s="673"/>
      <c r="AN3" s="673"/>
      <c r="AO3" s="673"/>
      <c r="AP3" s="673"/>
      <c r="AQ3" s="673"/>
      <c r="AR3" s="673"/>
      <c r="AS3" s="673"/>
      <c r="AT3" s="673"/>
      <c r="AU3" s="673"/>
      <c r="AV3" s="673"/>
      <c r="AW3" s="673"/>
      <c r="AX3" s="673"/>
      <c r="AY3" s="673"/>
      <c r="AZ3" s="673"/>
      <c r="BA3" s="673"/>
      <c r="BB3" s="673"/>
      <c r="BC3" s="673"/>
      <c r="BD3" s="673"/>
      <c r="BE3" s="673"/>
      <c r="BF3" s="673"/>
      <c r="BG3" s="673"/>
      <c r="BH3" s="673"/>
      <c r="BI3" s="673"/>
      <c r="BJ3" s="673"/>
      <c r="BK3" s="673"/>
      <c r="BL3" s="673"/>
      <c r="BM3" s="673"/>
      <c r="BN3" s="673"/>
      <c r="BO3" s="673"/>
      <c r="BP3" s="673"/>
      <c r="BQ3" s="673"/>
      <c r="BR3" s="673"/>
      <c r="BS3" s="673"/>
      <c r="BT3" s="673"/>
      <c r="BU3" s="673"/>
      <c r="BV3" s="673"/>
      <c r="BW3" s="673"/>
      <c r="BX3" s="673"/>
      <c r="BY3" s="673"/>
      <c r="BZ3" s="673"/>
      <c r="CA3" s="673"/>
      <c r="CB3" s="673"/>
      <c r="CC3" s="674"/>
    </row>
    <row r="4" spans="1:81" ht="6" customHeight="1" x14ac:dyDescent="0.25">
      <c r="A4" s="271"/>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198"/>
    </row>
    <row r="5" spans="1:81" s="2" customFormat="1" ht="17.25" customHeight="1" x14ac:dyDescent="0.3">
      <c r="A5" s="261" t="s">
        <v>1591</v>
      </c>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7"/>
      <c r="AL5" s="68"/>
      <c r="AM5" s="258" t="s">
        <v>1590</v>
      </c>
      <c r="AN5" s="256"/>
      <c r="AO5" s="256"/>
      <c r="AP5" s="256"/>
      <c r="AQ5" s="256"/>
      <c r="AR5" s="256"/>
      <c r="AS5" s="256"/>
      <c r="AT5" s="256"/>
      <c r="AU5" s="256"/>
      <c r="AV5" s="256"/>
      <c r="AW5" s="256"/>
      <c r="AX5" s="256"/>
      <c r="AY5" s="256"/>
      <c r="AZ5" s="256"/>
      <c r="BA5" s="256"/>
      <c r="BB5" s="256"/>
      <c r="BC5" s="256"/>
      <c r="BD5" s="256"/>
      <c r="BE5" s="256"/>
      <c r="BF5" s="256"/>
      <c r="BG5" s="256"/>
      <c r="BH5" s="256"/>
      <c r="BI5" s="256"/>
      <c r="BJ5" s="256"/>
      <c r="BK5" s="256"/>
      <c r="BL5" s="256"/>
      <c r="BM5" s="256"/>
      <c r="BN5" s="256"/>
      <c r="BO5" s="256"/>
      <c r="BP5" s="256"/>
      <c r="BQ5" s="256"/>
      <c r="BR5" s="256"/>
      <c r="BS5" s="256"/>
      <c r="BT5" s="256"/>
      <c r="BU5" s="256"/>
      <c r="BV5" s="256"/>
      <c r="BW5" s="256"/>
      <c r="BX5" s="256"/>
      <c r="BY5" s="256"/>
      <c r="BZ5" s="256"/>
      <c r="CA5" s="256"/>
      <c r="CB5" s="256"/>
      <c r="CC5" s="257"/>
    </row>
    <row r="6" spans="1:81" s="2" customFormat="1" ht="79.5" customHeight="1" x14ac:dyDescent="0.3">
      <c r="A6" s="652" t="s">
        <v>1555</v>
      </c>
      <c r="B6" s="653"/>
      <c r="C6" s="653"/>
      <c r="D6" s="653"/>
      <c r="E6" s="653"/>
      <c r="F6" s="653"/>
      <c r="G6" s="653"/>
      <c r="H6" s="653"/>
      <c r="I6" s="653"/>
      <c r="J6" s="653"/>
      <c r="K6" s="653"/>
      <c r="L6" s="653"/>
      <c r="M6" s="653"/>
      <c r="N6" s="653"/>
      <c r="O6" s="653"/>
      <c r="P6" s="653"/>
      <c r="Q6" s="653"/>
      <c r="R6" s="653"/>
      <c r="S6" s="653"/>
      <c r="T6" s="653"/>
      <c r="U6" s="653"/>
      <c r="V6" s="653"/>
      <c r="W6" s="653"/>
      <c r="X6" s="653"/>
      <c r="Y6" s="653"/>
      <c r="Z6" s="653"/>
      <c r="AA6" s="653"/>
      <c r="AB6" s="653"/>
      <c r="AC6" s="653"/>
      <c r="AD6" s="653"/>
      <c r="AE6" s="653"/>
      <c r="AF6" s="653"/>
      <c r="AG6" s="653"/>
      <c r="AH6" s="653"/>
      <c r="AI6" s="653"/>
      <c r="AJ6" s="653"/>
      <c r="AK6" s="654"/>
      <c r="AL6" s="68"/>
      <c r="AM6" s="655" t="s">
        <v>2066</v>
      </c>
      <c r="AN6" s="656"/>
      <c r="AO6" s="656"/>
      <c r="AP6" s="656"/>
      <c r="AQ6" s="656"/>
      <c r="AR6" s="656"/>
      <c r="AS6" s="656"/>
      <c r="AT6" s="656"/>
      <c r="AU6" s="656"/>
      <c r="AV6" s="656"/>
      <c r="AW6" s="656"/>
      <c r="AX6" s="656"/>
      <c r="AY6" s="656"/>
      <c r="AZ6" s="656"/>
      <c r="BA6" s="656"/>
      <c r="BB6" s="656"/>
      <c r="BC6" s="656"/>
      <c r="BD6" s="656"/>
      <c r="BE6" s="656"/>
      <c r="BF6" s="656"/>
      <c r="BG6" s="656"/>
      <c r="BH6" s="656"/>
      <c r="BI6" s="656"/>
      <c r="BJ6" s="656"/>
      <c r="BK6" s="656"/>
      <c r="BL6" s="656"/>
      <c r="BM6" s="656"/>
      <c r="BN6" s="656"/>
      <c r="BO6" s="656"/>
      <c r="BP6" s="656"/>
      <c r="BQ6" s="656"/>
      <c r="BR6" s="656"/>
      <c r="BS6" s="656"/>
      <c r="BT6" s="656"/>
      <c r="BU6" s="656"/>
      <c r="BV6" s="656"/>
      <c r="BW6" s="656"/>
      <c r="BX6" s="656"/>
      <c r="BY6" s="656"/>
      <c r="BZ6" s="656"/>
      <c r="CA6" s="656"/>
      <c r="CB6" s="656"/>
      <c r="CC6" s="657"/>
    </row>
    <row r="7" spans="1:81" ht="27.75" customHeight="1" x14ac:dyDescent="0.25">
      <c r="A7" s="271"/>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69"/>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198"/>
    </row>
    <row r="8" spans="1:81" ht="38.25" customHeight="1" x14ac:dyDescent="0.3">
      <c r="A8" s="272" t="s">
        <v>1607</v>
      </c>
      <c r="B8" s="259"/>
      <c r="C8" s="259"/>
      <c r="D8" s="259"/>
      <c r="E8" s="259"/>
      <c r="F8" s="259"/>
      <c r="G8" s="259"/>
      <c r="H8" s="259"/>
      <c r="I8" s="259"/>
      <c r="J8" s="259"/>
      <c r="K8" s="658"/>
      <c r="L8" s="658"/>
      <c r="M8" s="658"/>
      <c r="N8" s="658"/>
      <c r="O8" s="658"/>
      <c r="P8" s="658"/>
      <c r="Q8" s="658"/>
      <c r="R8" s="658"/>
      <c r="S8" s="658"/>
      <c r="T8" s="658"/>
      <c r="U8" s="658"/>
      <c r="V8" s="658"/>
      <c r="W8" s="658"/>
      <c r="X8" s="658"/>
      <c r="Y8" s="658"/>
      <c r="Z8" s="658"/>
      <c r="AA8" s="658"/>
      <c r="AB8" s="658"/>
      <c r="AC8" s="658"/>
      <c r="AD8" s="658"/>
      <c r="AE8" s="658"/>
      <c r="AF8" s="658"/>
      <c r="AG8" s="658"/>
      <c r="AH8" s="658"/>
      <c r="AI8" s="658"/>
      <c r="AJ8" s="658"/>
      <c r="AK8" s="658"/>
      <c r="AL8" s="658"/>
      <c r="AM8" s="658"/>
      <c r="AN8" s="658"/>
      <c r="AO8" s="658"/>
      <c r="AP8" s="658"/>
      <c r="AQ8" s="658"/>
      <c r="AR8" s="658"/>
      <c r="AS8" s="658"/>
      <c r="AT8" s="658"/>
      <c r="AU8" s="658"/>
      <c r="AV8" s="658"/>
      <c r="AW8" s="658"/>
      <c r="AX8" s="658"/>
      <c r="AY8" s="658"/>
      <c r="AZ8" s="658"/>
      <c r="BA8" s="658"/>
      <c r="BB8" s="658"/>
      <c r="BC8" s="658"/>
      <c r="BD8" s="658"/>
      <c r="BE8" s="658"/>
      <c r="BF8" s="658"/>
      <c r="BG8" s="658"/>
      <c r="BH8" s="658"/>
      <c r="BI8" s="658"/>
      <c r="BJ8" s="658"/>
      <c r="BK8" s="658"/>
      <c r="BL8" s="658"/>
      <c r="BM8" s="658"/>
      <c r="BN8" s="658"/>
      <c r="BO8" s="658"/>
      <c r="BP8" s="658"/>
      <c r="BQ8" s="658"/>
      <c r="BR8" s="658"/>
      <c r="BS8" s="658"/>
      <c r="BT8" s="658"/>
      <c r="BU8" s="658"/>
      <c r="BV8" s="658"/>
      <c r="BW8" s="658"/>
      <c r="BX8" s="658"/>
      <c r="BY8" s="658"/>
      <c r="BZ8" s="658"/>
      <c r="CA8" s="658"/>
      <c r="CB8" s="658"/>
      <c r="CC8" s="659"/>
    </row>
    <row r="9" spans="1:81" ht="18.75" customHeight="1" x14ac:dyDescent="0.25">
      <c r="A9" s="270" t="s">
        <v>1336</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2"/>
      <c r="AM9" s="76" t="s">
        <v>1751</v>
      </c>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2"/>
    </row>
    <row r="10" spans="1:81" x14ac:dyDescent="0.25">
      <c r="A10" s="660" t="s">
        <v>2067</v>
      </c>
      <c r="B10" s="661"/>
      <c r="C10" s="661"/>
      <c r="D10" s="661"/>
      <c r="E10" s="661"/>
      <c r="F10" s="661"/>
      <c r="G10" s="661"/>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2"/>
      <c r="AM10" s="666" t="s">
        <v>2069</v>
      </c>
      <c r="AN10" s="667"/>
      <c r="AO10" s="667"/>
      <c r="AP10" s="667"/>
      <c r="AQ10" s="667"/>
      <c r="AR10" s="667"/>
      <c r="AS10" s="667"/>
      <c r="AT10" s="667"/>
      <c r="AU10" s="667"/>
      <c r="AV10" s="667"/>
      <c r="AW10" s="667"/>
      <c r="AX10" s="667"/>
      <c r="AY10" s="667"/>
      <c r="AZ10" s="667"/>
      <c r="BA10" s="667"/>
      <c r="BB10" s="667"/>
      <c r="BC10" s="667"/>
      <c r="BD10" s="667"/>
      <c r="BE10" s="667"/>
      <c r="BF10" s="667"/>
      <c r="BG10" s="667"/>
      <c r="BH10" s="667"/>
      <c r="BI10" s="667"/>
      <c r="BJ10" s="667"/>
      <c r="BK10" s="667"/>
      <c r="BL10" s="667"/>
      <c r="BM10" s="667"/>
      <c r="BN10" s="667"/>
      <c r="BO10" s="667"/>
      <c r="BP10" s="667"/>
      <c r="BQ10" s="667"/>
      <c r="BR10" s="667"/>
      <c r="BS10" s="667"/>
      <c r="BT10" s="667"/>
      <c r="BU10" s="667"/>
      <c r="BV10" s="667"/>
      <c r="BW10" s="667"/>
      <c r="BX10" s="667"/>
      <c r="BY10" s="667"/>
      <c r="BZ10" s="667"/>
      <c r="CA10" s="667"/>
      <c r="CB10" s="667"/>
      <c r="CC10" s="668"/>
    </row>
    <row r="11" spans="1:81" x14ac:dyDescent="0.25">
      <c r="A11" s="660"/>
      <c r="B11" s="661"/>
      <c r="C11" s="661"/>
      <c r="D11" s="661"/>
      <c r="E11" s="661"/>
      <c r="F11" s="661"/>
      <c r="G11" s="661"/>
      <c r="H11" s="661"/>
      <c r="I11" s="661"/>
      <c r="J11" s="661"/>
      <c r="K11" s="661"/>
      <c r="L11" s="661"/>
      <c r="M11" s="661"/>
      <c r="N11" s="661"/>
      <c r="O11" s="661"/>
      <c r="P11" s="661"/>
      <c r="Q11" s="661"/>
      <c r="R11" s="661"/>
      <c r="S11" s="661"/>
      <c r="T11" s="661"/>
      <c r="U11" s="661"/>
      <c r="V11" s="661"/>
      <c r="W11" s="661"/>
      <c r="X11" s="661"/>
      <c r="Y11" s="661"/>
      <c r="Z11" s="661"/>
      <c r="AA11" s="661"/>
      <c r="AB11" s="661"/>
      <c r="AC11" s="661"/>
      <c r="AD11" s="661"/>
      <c r="AE11" s="661"/>
      <c r="AF11" s="661"/>
      <c r="AG11" s="661"/>
      <c r="AH11" s="661"/>
      <c r="AI11" s="661"/>
      <c r="AJ11" s="661"/>
      <c r="AK11" s="661"/>
      <c r="AL11" s="662"/>
      <c r="AM11" s="666"/>
      <c r="AN11" s="667"/>
      <c r="AO11" s="667"/>
      <c r="AP11" s="667"/>
      <c r="AQ11" s="667"/>
      <c r="AR11" s="667"/>
      <c r="AS11" s="667"/>
      <c r="AT11" s="667"/>
      <c r="AU11" s="667"/>
      <c r="AV11" s="667"/>
      <c r="AW11" s="667"/>
      <c r="AX11" s="667"/>
      <c r="AY11" s="667"/>
      <c r="AZ11" s="667"/>
      <c r="BA11" s="667"/>
      <c r="BB11" s="667"/>
      <c r="BC11" s="667"/>
      <c r="BD11" s="667"/>
      <c r="BE11" s="667"/>
      <c r="BF11" s="667"/>
      <c r="BG11" s="667"/>
      <c r="BH11" s="667"/>
      <c r="BI11" s="667"/>
      <c r="BJ11" s="667"/>
      <c r="BK11" s="667"/>
      <c r="BL11" s="667"/>
      <c r="BM11" s="667"/>
      <c r="BN11" s="667"/>
      <c r="BO11" s="667"/>
      <c r="BP11" s="667"/>
      <c r="BQ11" s="667"/>
      <c r="BR11" s="667"/>
      <c r="BS11" s="667"/>
      <c r="BT11" s="667"/>
      <c r="BU11" s="667"/>
      <c r="BV11" s="667"/>
      <c r="BW11" s="667"/>
      <c r="BX11" s="667"/>
      <c r="BY11" s="667"/>
      <c r="BZ11" s="667"/>
      <c r="CA11" s="667"/>
      <c r="CB11" s="667"/>
      <c r="CC11" s="668"/>
    </row>
    <row r="12" spans="1:81" x14ac:dyDescent="0.25">
      <c r="A12" s="660"/>
      <c r="B12" s="661"/>
      <c r="C12" s="661"/>
      <c r="D12" s="661"/>
      <c r="E12" s="661"/>
      <c r="F12" s="661"/>
      <c r="G12" s="661"/>
      <c r="H12" s="661"/>
      <c r="I12" s="661"/>
      <c r="J12" s="661"/>
      <c r="K12" s="661"/>
      <c r="L12" s="661"/>
      <c r="M12" s="661"/>
      <c r="N12" s="661"/>
      <c r="O12" s="661"/>
      <c r="P12" s="661"/>
      <c r="Q12" s="661"/>
      <c r="R12" s="661"/>
      <c r="S12" s="661"/>
      <c r="T12" s="661"/>
      <c r="U12" s="661"/>
      <c r="V12" s="661"/>
      <c r="W12" s="661"/>
      <c r="X12" s="661"/>
      <c r="Y12" s="661"/>
      <c r="Z12" s="661"/>
      <c r="AA12" s="661"/>
      <c r="AB12" s="661"/>
      <c r="AC12" s="661"/>
      <c r="AD12" s="661"/>
      <c r="AE12" s="661"/>
      <c r="AF12" s="661"/>
      <c r="AG12" s="661"/>
      <c r="AH12" s="661"/>
      <c r="AI12" s="661"/>
      <c r="AJ12" s="661"/>
      <c r="AK12" s="661"/>
      <c r="AL12" s="662"/>
      <c r="AM12" s="666"/>
      <c r="AN12" s="667"/>
      <c r="AO12" s="667"/>
      <c r="AP12" s="667"/>
      <c r="AQ12" s="667"/>
      <c r="AR12" s="667"/>
      <c r="AS12" s="667"/>
      <c r="AT12" s="667"/>
      <c r="AU12" s="667"/>
      <c r="AV12" s="667"/>
      <c r="AW12" s="667"/>
      <c r="AX12" s="667"/>
      <c r="AY12" s="667"/>
      <c r="AZ12" s="667"/>
      <c r="BA12" s="667"/>
      <c r="BB12" s="667"/>
      <c r="BC12" s="667"/>
      <c r="BD12" s="667"/>
      <c r="BE12" s="667"/>
      <c r="BF12" s="667"/>
      <c r="BG12" s="667"/>
      <c r="BH12" s="667"/>
      <c r="BI12" s="667"/>
      <c r="BJ12" s="667"/>
      <c r="BK12" s="667"/>
      <c r="BL12" s="667"/>
      <c r="BM12" s="667"/>
      <c r="BN12" s="667"/>
      <c r="BO12" s="667"/>
      <c r="BP12" s="667"/>
      <c r="BQ12" s="667"/>
      <c r="BR12" s="667"/>
      <c r="BS12" s="667"/>
      <c r="BT12" s="667"/>
      <c r="BU12" s="667"/>
      <c r="BV12" s="667"/>
      <c r="BW12" s="667"/>
      <c r="BX12" s="667"/>
      <c r="BY12" s="667"/>
      <c r="BZ12" s="667"/>
      <c r="CA12" s="667"/>
      <c r="CB12" s="667"/>
      <c r="CC12" s="668"/>
    </row>
    <row r="13" spans="1:81" ht="18.75" x14ac:dyDescent="0.25">
      <c r="A13" s="660"/>
      <c r="B13" s="661"/>
      <c r="C13" s="661"/>
      <c r="D13" s="661"/>
      <c r="E13" s="661"/>
      <c r="F13" s="661"/>
      <c r="G13" s="661"/>
      <c r="H13" s="661"/>
      <c r="I13" s="661"/>
      <c r="J13" s="661"/>
      <c r="K13" s="661"/>
      <c r="L13" s="661"/>
      <c r="M13" s="661"/>
      <c r="N13" s="661"/>
      <c r="O13" s="661"/>
      <c r="P13" s="661"/>
      <c r="Q13" s="661"/>
      <c r="R13" s="661"/>
      <c r="S13" s="661"/>
      <c r="T13" s="661"/>
      <c r="U13" s="661"/>
      <c r="V13" s="661"/>
      <c r="W13" s="661"/>
      <c r="X13" s="661"/>
      <c r="Y13" s="661"/>
      <c r="Z13" s="661"/>
      <c r="AA13" s="661"/>
      <c r="AB13" s="661"/>
      <c r="AC13" s="661"/>
      <c r="AD13" s="661"/>
      <c r="AE13" s="661"/>
      <c r="AF13" s="661"/>
      <c r="AG13" s="661"/>
      <c r="AH13" s="661"/>
      <c r="AI13" s="661"/>
      <c r="AJ13" s="661"/>
      <c r="AK13" s="661"/>
      <c r="AL13" s="662"/>
      <c r="AM13" s="77" t="s">
        <v>1589</v>
      </c>
      <c r="AN13" s="78"/>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273"/>
    </row>
    <row r="14" spans="1:81" x14ac:dyDescent="0.25">
      <c r="A14" s="660"/>
      <c r="B14" s="661"/>
      <c r="C14" s="661"/>
      <c r="D14" s="661"/>
      <c r="E14" s="661"/>
      <c r="F14" s="661"/>
      <c r="G14" s="661"/>
      <c r="H14" s="661"/>
      <c r="I14" s="661"/>
      <c r="J14" s="661"/>
      <c r="K14" s="661"/>
      <c r="L14" s="661"/>
      <c r="M14" s="661"/>
      <c r="N14" s="661"/>
      <c r="O14" s="661"/>
      <c r="P14" s="661"/>
      <c r="Q14" s="661"/>
      <c r="R14" s="661"/>
      <c r="S14" s="661"/>
      <c r="T14" s="661"/>
      <c r="U14" s="661"/>
      <c r="V14" s="661"/>
      <c r="W14" s="661"/>
      <c r="X14" s="661"/>
      <c r="Y14" s="661"/>
      <c r="Z14" s="661"/>
      <c r="AA14" s="661"/>
      <c r="AB14" s="661"/>
      <c r="AC14" s="661"/>
      <c r="AD14" s="661"/>
      <c r="AE14" s="661"/>
      <c r="AF14" s="661"/>
      <c r="AG14" s="661"/>
      <c r="AH14" s="661"/>
      <c r="AI14" s="661"/>
      <c r="AJ14" s="661"/>
      <c r="AK14" s="661"/>
      <c r="AL14" s="662"/>
      <c r="AM14" s="666" t="s">
        <v>2068</v>
      </c>
      <c r="AN14" s="667"/>
      <c r="AO14" s="667"/>
      <c r="AP14" s="667"/>
      <c r="AQ14" s="667"/>
      <c r="AR14" s="667"/>
      <c r="AS14" s="667"/>
      <c r="AT14" s="667"/>
      <c r="AU14" s="667"/>
      <c r="AV14" s="667"/>
      <c r="AW14" s="667"/>
      <c r="AX14" s="667"/>
      <c r="AY14" s="667"/>
      <c r="AZ14" s="667"/>
      <c r="BA14" s="667"/>
      <c r="BB14" s="667"/>
      <c r="BC14" s="667"/>
      <c r="BD14" s="667"/>
      <c r="BE14" s="667"/>
      <c r="BF14" s="667"/>
      <c r="BG14" s="667"/>
      <c r="BH14" s="667"/>
      <c r="BI14" s="667"/>
      <c r="BJ14" s="667"/>
      <c r="BK14" s="667"/>
      <c r="BL14" s="667"/>
      <c r="BM14" s="667"/>
      <c r="BN14" s="667"/>
      <c r="BO14" s="667"/>
      <c r="BP14" s="667"/>
      <c r="BQ14" s="667"/>
      <c r="BR14" s="667"/>
      <c r="BS14" s="667"/>
      <c r="BT14" s="667"/>
      <c r="BU14" s="667"/>
      <c r="BV14" s="667"/>
      <c r="BW14" s="667"/>
      <c r="BX14" s="667"/>
      <c r="BY14" s="667"/>
      <c r="BZ14" s="667"/>
      <c r="CA14" s="667"/>
      <c r="CB14" s="667"/>
      <c r="CC14" s="668"/>
    </row>
    <row r="15" spans="1:81" x14ac:dyDescent="0.25">
      <c r="A15" s="663"/>
      <c r="B15" s="664"/>
      <c r="C15" s="664"/>
      <c r="D15" s="664"/>
      <c r="E15" s="664"/>
      <c r="F15" s="664"/>
      <c r="G15" s="664"/>
      <c r="H15" s="664"/>
      <c r="I15" s="664"/>
      <c r="J15" s="664"/>
      <c r="K15" s="664"/>
      <c r="L15" s="664"/>
      <c r="M15" s="664"/>
      <c r="N15" s="664"/>
      <c r="O15" s="664"/>
      <c r="P15" s="664"/>
      <c r="Q15" s="664"/>
      <c r="R15" s="664"/>
      <c r="S15" s="664"/>
      <c r="T15" s="664"/>
      <c r="U15" s="664"/>
      <c r="V15" s="664"/>
      <c r="W15" s="664"/>
      <c r="X15" s="664"/>
      <c r="Y15" s="664"/>
      <c r="Z15" s="664"/>
      <c r="AA15" s="664"/>
      <c r="AB15" s="664"/>
      <c r="AC15" s="664"/>
      <c r="AD15" s="664"/>
      <c r="AE15" s="664"/>
      <c r="AF15" s="664"/>
      <c r="AG15" s="664"/>
      <c r="AH15" s="664"/>
      <c r="AI15" s="664"/>
      <c r="AJ15" s="664"/>
      <c r="AK15" s="664"/>
      <c r="AL15" s="665"/>
      <c r="AM15" s="669"/>
      <c r="AN15" s="670"/>
      <c r="AO15" s="670"/>
      <c r="AP15" s="670"/>
      <c r="AQ15" s="670"/>
      <c r="AR15" s="670"/>
      <c r="AS15" s="670"/>
      <c r="AT15" s="670"/>
      <c r="AU15" s="670"/>
      <c r="AV15" s="670"/>
      <c r="AW15" s="670"/>
      <c r="AX15" s="670"/>
      <c r="AY15" s="670"/>
      <c r="AZ15" s="670"/>
      <c r="BA15" s="670"/>
      <c r="BB15" s="670"/>
      <c r="BC15" s="670"/>
      <c r="BD15" s="670"/>
      <c r="BE15" s="670"/>
      <c r="BF15" s="670"/>
      <c r="BG15" s="670"/>
      <c r="BH15" s="670"/>
      <c r="BI15" s="670"/>
      <c r="BJ15" s="670"/>
      <c r="BK15" s="670"/>
      <c r="BL15" s="670"/>
      <c r="BM15" s="670"/>
      <c r="BN15" s="670"/>
      <c r="BO15" s="670"/>
      <c r="BP15" s="670"/>
      <c r="BQ15" s="670"/>
      <c r="BR15" s="670"/>
      <c r="BS15" s="670"/>
      <c r="BT15" s="670"/>
      <c r="BU15" s="670"/>
      <c r="BV15" s="670"/>
      <c r="BW15" s="670"/>
      <c r="BX15" s="670"/>
      <c r="BY15" s="670"/>
      <c r="BZ15" s="670"/>
      <c r="CA15" s="670"/>
      <c r="CB15" s="670"/>
      <c r="CC15" s="671"/>
    </row>
    <row r="16" spans="1:81" ht="6" customHeight="1" x14ac:dyDescent="0.25">
      <c r="A16" s="271"/>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198"/>
    </row>
    <row r="17" spans="1:82" ht="23.25" customHeight="1" x14ac:dyDescent="0.3">
      <c r="A17" s="274" t="s">
        <v>1592</v>
      </c>
      <c r="B17" s="260"/>
      <c r="C17" s="260"/>
      <c r="D17" s="260"/>
      <c r="E17" s="260"/>
      <c r="F17" s="260"/>
      <c r="G17" s="260"/>
      <c r="H17" s="260"/>
      <c r="I17" s="260"/>
      <c r="J17" s="260"/>
      <c r="K17" s="260"/>
      <c r="L17" s="260"/>
      <c r="M17" s="260"/>
      <c r="N17" s="619"/>
      <c r="O17" s="619"/>
      <c r="P17" s="619"/>
      <c r="Q17" s="619"/>
      <c r="R17" s="619"/>
      <c r="S17" s="619"/>
      <c r="T17" s="619"/>
      <c r="U17" s="619"/>
      <c r="V17" s="619"/>
      <c r="W17" s="619"/>
      <c r="X17" s="619"/>
      <c r="Y17" s="619"/>
      <c r="Z17" s="619"/>
      <c r="AA17" s="619"/>
      <c r="AB17" s="619"/>
      <c r="AC17" s="619"/>
      <c r="AD17" s="619"/>
      <c r="AE17" s="619"/>
      <c r="AF17" s="619"/>
      <c r="AG17" s="619"/>
      <c r="AH17" s="619"/>
      <c r="AI17" s="619"/>
      <c r="AJ17" s="619"/>
      <c r="AK17" s="619"/>
      <c r="AL17" s="619"/>
      <c r="AM17" s="619"/>
      <c r="AN17" s="619"/>
      <c r="AO17" s="619"/>
      <c r="AP17" s="619"/>
      <c r="AQ17" s="619"/>
      <c r="AR17" s="619"/>
      <c r="AS17" s="619"/>
      <c r="AT17" s="619"/>
      <c r="AU17" s="619"/>
      <c r="AV17" s="619"/>
      <c r="AW17" s="619"/>
      <c r="AX17" s="619"/>
      <c r="AY17" s="619"/>
      <c r="AZ17" s="619"/>
      <c r="BA17" s="619"/>
      <c r="BB17" s="619"/>
      <c r="BC17" s="619"/>
      <c r="BD17" s="619"/>
      <c r="BE17" s="619"/>
      <c r="BF17" s="619"/>
      <c r="BG17" s="619"/>
      <c r="BH17" s="619"/>
      <c r="BI17" s="619"/>
      <c r="BJ17" s="620"/>
      <c r="BK17" s="261" t="s">
        <v>1593</v>
      </c>
      <c r="BL17" s="262"/>
      <c r="BM17" s="263"/>
      <c r="BN17" s="263"/>
      <c r="BO17" s="263"/>
      <c r="BP17" s="263"/>
      <c r="BQ17" s="263"/>
      <c r="BR17" s="263"/>
      <c r="BS17" s="263"/>
      <c r="BT17" s="263"/>
      <c r="BU17" s="263"/>
      <c r="BV17" s="263"/>
      <c r="BW17" s="263"/>
      <c r="BX17" s="263"/>
      <c r="BY17" s="263"/>
      <c r="BZ17" s="263"/>
      <c r="CA17" s="263"/>
      <c r="CB17" s="263"/>
      <c r="CC17" s="275"/>
      <c r="CD17" s="70"/>
    </row>
    <row r="18" spans="1:82" ht="22.5" customHeight="1" x14ac:dyDescent="0.3">
      <c r="A18" s="276"/>
      <c r="B18" s="264"/>
      <c r="C18" s="264"/>
      <c r="D18" s="264"/>
      <c r="E18" s="264"/>
      <c r="F18" s="264"/>
      <c r="G18" s="264"/>
      <c r="H18" s="264"/>
      <c r="I18" s="264"/>
      <c r="J18" s="264"/>
      <c r="K18" s="264"/>
      <c r="L18" s="264"/>
      <c r="M18" s="264"/>
      <c r="N18" s="621"/>
      <c r="O18" s="621"/>
      <c r="P18" s="621"/>
      <c r="Q18" s="621"/>
      <c r="R18" s="621"/>
      <c r="S18" s="621"/>
      <c r="T18" s="621"/>
      <c r="U18" s="621"/>
      <c r="V18" s="621"/>
      <c r="W18" s="621"/>
      <c r="X18" s="621"/>
      <c r="Y18" s="621"/>
      <c r="Z18" s="621"/>
      <c r="AA18" s="621"/>
      <c r="AB18" s="621"/>
      <c r="AC18" s="621"/>
      <c r="AD18" s="621"/>
      <c r="AE18" s="621"/>
      <c r="AF18" s="621"/>
      <c r="AG18" s="621"/>
      <c r="AH18" s="621"/>
      <c r="AI18" s="621"/>
      <c r="AJ18" s="621"/>
      <c r="AK18" s="621"/>
      <c r="AL18" s="621"/>
      <c r="AM18" s="621"/>
      <c r="AN18" s="621"/>
      <c r="AO18" s="621"/>
      <c r="AP18" s="621"/>
      <c r="AQ18" s="621"/>
      <c r="AR18" s="621"/>
      <c r="AS18" s="621"/>
      <c r="AT18" s="621"/>
      <c r="AU18" s="621"/>
      <c r="AV18" s="621"/>
      <c r="AW18" s="621"/>
      <c r="AX18" s="621"/>
      <c r="AY18" s="621"/>
      <c r="AZ18" s="621"/>
      <c r="BA18" s="621"/>
      <c r="BB18" s="621"/>
      <c r="BC18" s="621"/>
      <c r="BD18" s="621"/>
      <c r="BE18" s="621"/>
      <c r="BF18" s="621"/>
      <c r="BG18" s="621"/>
      <c r="BH18" s="621"/>
      <c r="BI18" s="621"/>
      <c r="BJ18" s="622"/>
      <c r="BK18" s="265"/>
      <c r="BL18" s="623" t="s">
        <v>2070</v>
      </c>
      <c r="BM18" s="623"/>
      <c r="BN18" s="623"/>
      <c r="BO18" s="623"/>
      <c r="BP18" s="623"/>
      <c r="BQ18" s="623"/>
      <c r="BR18" s="623"/>
      <c r="BS18" s="623"/>
      <c r="BT18" s="623"/>
      <c r="BU18" s="623"/>
      <c r="BV18" s="623"/>
      <c r="BW18" s="623"/>
      <c r="BX18" s="623"/>
      <c r="BY18" s="623"/>
      <c r="BZ18" s="623"/>
      <c r="CA18" s="623"/>
      <c r="CB18" s="623"/>
      <c r="CC18" s="624"/>
      <c r="CD18" s="70"/>
    </row>
    <row r="19" spans="1:82" ht="5.25" customHeight="1" x14ac:dyDescent="0.25">
      <c r="A19" s="625"/>
      <c r="B19" s="626"/>
      <c r="C19" s="626"/>
      <c r="D19" s="626"/>
      <c r="E19" s="626"/>
      <c r="F19" s="626"/>
      <c r="G19" s="626"/>
      <c r="H19" s="626"/>
      <c r="I19" s="626"/>
      <c r="J19" s="626"/>
      <c r="K19" s="626"/>
      <c r="L19" s="626"/>
      <c r="M19" s="626"/>
      <c r="N19" s="626"/>
      <c r="O19" s="626"/>
      <c r="P19" s="626"/>
      <c r="Q19" s="626"/>
      <c r="R19" s="626"/>
      <c r="S19" s="626"/>
      <c r="T19" s="626"/>
      <c r="U19" s="626"/>
      <c r="V19" s="626"/>
      <c r="W19" s="626"/>
      <c r="X19" s="626"/>
      <c r="Y19" s="626"/>
      <c r="Z19" s="626"/>
      <c r="AA19" s="626"/>
      <c r="AB19" s="626"/>
      <c r="AC19" s="626"/>
      <c r="AD19" s="626"/>
      <c r="AE19" s="626"/>
      <c r="AF19" s="626"/>
      <c r="AG19" s="626"/>
      <c r="AH19" s="626"/>
      <c r="AI19" s="626"/>
      <c r="AJ19" s="626"/>
      <c r="AK19" s="626"/>
      <c r="AL19" s="626"/>
      <c r="AM19" s="626"/>
      <c r="AN19" s="626"/>
      <c r="AO19" s="626"/>
      <c r="AP19" s="626"/>
      <c r="AQ19" s="626"/>
      <c r="AR19" s="626"/>
      <c r="AS19" s="626"/>
      <c r="AT19" s="626"/>
      <c r="AU19" s="626"/>
      <c r="AV19" s="626"/>
      <c r="AW19" s="626"/>
      <c r="AX19" s="626"/>
      <c r="AY19" s="626"/>
      <c r="AZ19" s="626"/>
      <c r="BA19" s="626"/>
      <c r="BB19" s="626"/>
      <c r="BC19" s="626"/>
      <c r="BD19" s="626"/>
      <c r="BE19" s="626"/>
      <c r="BF19" s="626"/>
      <c r="BG19" s="626"/>
      <c r="BH19" s="626"/>
      <c r="BI19" s="626"/>
      <c r="BJ19" s="626"/>
      <c r="BK19" s="626"/>
      <c r="BL19" s="626"/>
      <c r="BM19" s="626"/>
      <c r="BN19" s="626"/>
      <c r="BO19" s="626"/>
      <c r="BP19" s="626"/>
      <c r="BQ19" s="626"/>
      <c r="BR19" s="626"/>
      <c r="BS19" s="626"/>
      <c r="BT19" s="626"/>
      <c r="BU19" s="626"/>
      <c r="BV19" s="626"/>
      <c r="BW19" s="626"/>
      <c r="BX19" s="626"/>
      <c r="BY19" s="626"/>
      <c r="BZ19" s="626"/>
      <c r="CA19" s="626"/>
      <c r="CB19" s="626"/>
      <c r="CC19" s="627"/>
    </row>
    <row r="20" spans="1:82" ht="18.75" customHeight="1" x14ac:dyDescent="0.3">
      <c r="A20" s="274" t="s">
        <v>1594</v>
      </c>
      <c r="B20" s="260"/>
      <c r="C20" s="260"/>
      <c r="D20" s="260"/>
      <c r="E20" s="260"/>
      <c r="F20" s="260"/>
      <c r="G20" s="260"/>
      <c r="H20" s="260"/>
      <c r="I20" s="260"/>
      <c r="J20" s="260"/>
      <c r="K20" s="260"/>
      <c r="L20" s="260"/>
      <c r="M20" s="628"/>
      <c r="N20" s="628"/>
      <c r="O20" s="628"/>
      <c r="P20" s="628"/>
      <c r="Q20" s="628"/>
      <c r="R20" s="628"/>
      <c r="S20" s="628"/>
      <c r="T20" s="628"/>
      <c r="U20" s="628"/>
      <c r="V20" s="628"/>
      <c r="W20" s="628"/>
      <c r="X20" s="628"/>
      <c r="Y20" s="628"/>
      <c r="Z20" s="628"/>
      <c r="AA20" s="628"/>
      <c r="AB20" s="628"/>
      <c r="AC20" s="628"/>
      <c r="AD20" s="628"/>
      <c r="AE20" s="628"/>
      <c r="AF20" s="628"/>
      <c r="AG20" s="628"/>
      <c r="AH20" s="628"/>
      <c r="AI20" s="628"/>
      <c r="AJ20" s="628"/>
      <c r="AK20" s="628"/>
      <c r="AL20" s="628"/>
      <c r="AM20" s="628"/>
      <c r="AN20" s="628"/>
      <c r="AO20" s="628"/>
      <c r="AP20" s="628"/>
      <c r="AQ20" s="628"/>
      <c r="AR20" s="628"/>
      <c r="AS20" s="628"/>
      <c r="AT20" s="628"/>
      <c r="AU20" s="628"/>
      <c r="AV20" s="628"/>
      <c r="AW20" s="629"/>
      <c r="AX20" s="266" t="s">
        <v>1595</v>
      </c>
      <c r="AY20" s="267"/>
      <c r="AZ20" s="267"/>
      <c r="BA20" s="267"/>
      <c r="BB20" s="267"/>
      <c r="BC20" s="267"/>
      <c r="BD20" s="267"/>
      <c r="BE20" s="267"/>
      <c r="BF20" s="267"/>
      <c r="BG20" s="267"/>
      <c r="BH20" s="267"/>
      <c r="BI20" s="267"/>
      <c r="BJ20" s="268"/>
      <c r="BK20" s="269" t="s">
        <v>1596</v>
      </c>
      <c r="BL20" s="262"/>
      <c r="BM20" s="263"/>
      <c r="BN20" s="263"/>
      <c r="BO20" s="263"/>
      <c r="BP20" s="263"/>
      <c r="BQ20" s="263"/>
      <c r="BR20" s="263"/>
      <c r="BS20" s="263"/>
      <c r="BT20" s="263"/>
      <c r="BU20" s="263"/>
      <c r="BV20" s="263"/>
      <c r="BW20" s="263"/>
      <c r="BX20" s="263"/>
      <c r="BY20" s="263"/>
      <c r="BZ20" s="263"/>
      <c r="CA20" s="263"/>
      <c r="CB20" s="263"/>
      <c r="CC20" s="275"/>
      <c r="CD20" s="70"/>
    </row>
    <row r="21" spans="1:82" ht="18.75" customHeight="1" x14ac:dyDescent="0.3">
      <c r="A21" s="630"/>
      <c r="B21" s="631"/>
      <c r="C21" s="631"/>
      <c r="D21" s="631"/>
      <c r="E21" s="631"/>
      <c r="F21" s="631"/>
      <c r="G21" s="631"/>
      <c r="H21" s="631"/>
      <c r="I21" s="631"/>
      <c r="J21" s="631"/>
      <c r="K21" s="631"/>
      <c r="L21" s="631"/>
      <c r="M21" s="631"/>
      <c r="N21" s="631"/>
      <c r="O21" s="631"/>
      <c r="P21" s="631"/>
      <c r="Q21" s="631"/>
      <c r="R21" s="631"/>
      <c r="S21" s="631"/>
      <c r="T21" s="631"/>
      <c r="U21" s="631"/>
      <c r="V21" s="631"/>
      <c r="W21" s="631"/>
      <c r="X21" s="631"/>
      <c r="Y21" s="631"/>
      <c r="Z21" s="631"/>
      <c r="AA21" s="631"/>
      <c r="AB21" s="631"/>
      <c r="AC21" s="631"/>
      <c r="AD21" s="631"/>
      <c r="AE21" s="631"/>
      <c r="AF21" s="631"/>
      <c r="AG21" s="631"/>
      <c r="AH21" s="631"/>
      <c r="AI21" s="631"/>
      <c r="AJ21" s="631"/>
      <c r="AK21" s="631"/>
      <c r="AL21" s="631"/>
      <c r="AM21" s="631"/>
      <c r="AN21" s="631"/>
      <c r="AO21" s="631"/>
      <c r="AP21" s="631"/>
      <c r="AQ21" s="631"/>
      <c r="AR21" s="631"/>
      <c r="AS21" s="631"/>
      <c r="AT21" s="631"/>
      <c r="AU21" s="631"/>
      <c r="AV21" s="631"/>
      <c r="AW21" s="632"/>
      <c r="AX21" s="636" t="s">
        <v>2062</v>
      </c>
      <c r="AY21" s="636"/>
      <c r="AZ21" s="636"/>
      <c r="BA21" s="636"/>
      <c r="BB21" s="636"/>
      <c r="BC21" s="636"/>
      <c r="BD21" s="636"/>
      <c r="BE21" s="636"/>
      <c r="BF21" s="636"/>
      <c r="BG21" s="636"/>
      <c r="BH21" s="636"/>
      <c r="BI21" s="636"/>
      <c r="BJ21" s="637"/>
      <c r="BK21" s="640" t="s">
        <v>2061</v>
      </c>
      <c r="BL21" s="641"/>
      <c r="BM21" s="641"/>
      <c r="BN21" s="641"/>
      <c r="BO21" s="641"/>
      <c r="BP21" s="641"/>
      <c r="BQ21" s="641"/>
      <c r="BR21" s="641"/>
      <c r="BS21" s="641"/>
      <c r="BT21" s="641"/>
      <c r="BU21" s="641"/>
      <c r="BV21" s="641"/>
      <c r="BW21" s="641"/>
      <c r="BX21" s="641"/>
      <c r="BY21" s="641"/>
      <c r="BZ21" s="641"/>
      <c r="CA21" s="641"/>
      <c r="CB21" s="641"/>
      <c r="CC21" s="642"/>
      <c r="CD21" s="70"/>
    </row>
    <row r="22" spans="1:82" ht="21" customHeight="1" x14ac:dyDescent="0.25">
      <c r="A22" s="633"/>
      <c r="B22" s="634"/>
      <c r="C22" s="634"/>
      <c r="D22" s="634"/>
      <c r="E22" s="634"/>
      <c r="F22" s="634"/>
      <c r="G22" s="634"/>
      <c r="H22" s="634"/>
      <c r="I22" s="634"/>
      <c r="J22" s="634"/>
      <c r="K22" s="634"/>
      <c r="L22" s="634"/>
      <c r="M22" s="634"/>
      <c r="N22" s="634"/>
      <c r="O22" s="634"/>
      <c r="P22" s="634"/>
      <c r="Q22" s="634"/>
      <c r="R22" s="634"/>
      <c r="S22" s="634"/>
      <c r="T22" s="634"/>
      <c r="U22" s="634"/>
      <c r="V22" s="634"/>
      <c r="W22" s="634"/>
      <c r="X22" s="634"/>
      <c r="Y22" s="634"/>
      <c r="Z22" s="634"/>
      <c r="AA22" s="634"/>
      <c r="AB22" s="634"/>
      <c r="AC22" s="634"/>
      <c r="AD22" s="634"/>
      <c r="AE22" s="634"/>
      <c r="AF22" s="634"/>
      <c r="AG22" s="634"/>
      <c r="AH22" s="634"/>
      <c r="AI22" s="634"/>
      <c r="AJ22" s="634"/>
      <c r="AK22" s="634"/>
      <c r="AL22" s="634"/>
      <c r="AM22" s="634"/>
      <c r="AN22" s="634"/>
      <c r="AO22" s="634"/>
      <c r="AP22" s="634"/>
      <c r="AQ22" s="634"/>
      <c r="AR22" s="634"/>
      <c r="AS22" s="634"/>
      <c r="AT22" s="634"/>
      <c r="AU22" s="634"/>
      <c r="AV22" s="634"/>
      <c r="AW22" s="635"/>
      <c r="AX22" s="638"/>
      <c r="AY22" s="638"/>
      <c r="AZ22" s="638"/>
      <c r="BA22" s="638"/>
      <c r="BB22" s="638"/>
      <c r="BC22" s="638"/>
      <c r="BD22" s="638"/>
      <c r="BE22" s="638"/>
      <c r="BF22" s="638"/>
      <c r="BG22" s="638"/>
      <c r="BH22" s="638"/>
      <c r="BI22" s="638"/>
      <c r="BJ22" s="639"/>
      <c r="BK22" s="643"/>
      <c r="BL22" s="644"/>
      <c r="BM22" s="644"/>
      <c r="BN22" s="644"/>
      <c r="BO22" s="644"/>
      <c r="BP22" s="644"/>
      <c r="BQ22" s="644"/>
      <c r="BR22" s="644"/>
      <c r="BS22" s="644"/>
      <c r="BT22" s="644"/>
      <c r="BU22" s="644"/>
      <c r="BV22" s="644"/>
      <c r="BW22" s="644"/>
      <c r="BX22" s="644"/>
      <c r="BY22" s="644"/>
      <c r="BZ22" s="644"/>
      <c r="CA22" s="644"/>
      <c r="CB22" s="644"/>
      <c r="CC22" s="645"/>
    </row>
    <row r="23" spans="1:82" ht="3" customHeight="1" x14ac:dyDescent="0.25">
      <c r="A23" s="277"/>
      <c r="B23" s="75"/>
      <c r="C23" s="75"/>
      <c r="D23" s="75"/>
      <c r="E23" s="75"/>
      <c r="F23" s="75"/>
      <c r="G23" s="75"/>
      <c r="H23" s="75"/>
      <c r="I23" s="75"/>
      <c r="J23" s="75"/>
      <c r="K23" s="75"/>
      <c r="L23" s="75"/>
      <c r="M23" s="75"/>
      <c r="N23" s="75"/>
      <c r="O23" s="75"/>
      <c r="P23" s="75"/>
      <c r="Q23" s="75"/>
      <c r="R23" s="75"/>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278"/>
    </row>
    <row r="24" spans="1:82" ht="18" customHeight="1" x14ac:dyDescent="0.3">
      <c r="A24" s="611" t="s">
        <v>1597</v>
      </c>
      <c r="B24" s="612"/>
      <c r="C24" s="612"/>
      <c r="D24" s="612"/>
      <c r="E24" s="612"/>
      <c r="F24" s="612"/>
      <c r="G24" s="612"/>
      <c r="H24" s="612"/>
      <c r="I24" s="612"/>
      <c r="J24" s="612"/>
      <c r="K24" s="612"/>
      <c r="L24" s="612"/>
      <c r="M24" s="612"/>
      <c r="N24" s="612"/>
      <c r="O24" s="612"/>
      <c r="P24" s="612"/>
      <c r="Q24" s="612"/>
      <c r="R24" s="612"/>
      <c r="S24" s="612"/>
      <c r="T24" s="612"/>
      <c r="U24" s="612"/>
      <c r="V24" s="612"/>
      <c r="W24" s="612"/>
      <c r="X24" s="612"/>
      <c r="Y24" s="612"/>
      <c r="Z24" s="612"/>
      <c r="AA24" s="612"/>
      <c r="AB24" s="612"/>
      <c r="AC24" s="612"/>
      <c r="AD24" s="612"/>
      <c r="AE24" s="612"/>
      <c r="AF24" s="613"/>
      <c r="AG24" s="74"/>
      <c r="AH24" s="614" t="s">
        <v>1337</v>
      </c>
      <c r="AI24" s="615"/>
      <c r="AJ24" s="615"/>
      <c r="AK24" s="615"/>
      <c r="AL24" s="615"/>
      <c r="AM24" s="615"/>
      <c r="AN24" s="615"/>
      <c r="AO24" s="615"/>
      <c r="AP24" s="615"/>
      <c r="AQ24" s="615"/>
      <c r="AR24" s="615"/>
      <c r="AS24" s="615"/>
      <c r="AT24" s="615"/>
      <c r="AU24" s="615"/>
      <c r="AV24" s="615"/>
      <c r="AW24" s="615"/>
      <c r="AX24" s="615"/>
      <c r="AY24" s="615"/>
      <c r="AZ24" s="615"/>
      <c r="BA24" s="615"/>
      <c r="BB24" s="615"/>
      <c r="BC24" s="615"/>
      <c r="BD24" s="615"/>
      <c r="BE24" s="615"/>
      <c r="BF24" s="615"/>
      <c r="BG24" s="615"/>
      <c r="BH24" s="615"/>
      <c r="BI24" s="615"/>
      <c r="BJ24" s="615"/>
      <c r="BK24" s="615"/>
      <c r="BL24" s="615"/>
      <c r="BM24" s="615"/>
      <c r="BN24" s="615"/>
      <c r="BO24" s="615"/>
      <c r="BP24" s="615"/>
      <c r="BQ24" s="615"/>
      <c r="BR24" s="615"/>
      <c r="BS24" s="615"/>
      <c r="BT24" s="615"/>
      <c r="BU24" s="615"/>
      <c r="BV24" s="615"/>
      <c r="BW24" s="615"/>
      <c r="BX24" s="615"/>
      <c r="BY24" s="615"/>
      <c r="BZ24" s="615"/>
      <c r="CA24" s="615"/>
      <c r="CB24" s="615"/>
      <c r="CC24" s="616"/>
    </row>
    <row r="25" spans="1:82" ht="17.100000000000001" customHeight="1" x14ac:dyDescent="0.25">
      <c r="A25" s="534">
        <v>1</v>
      </c>
      <c r="B25" s="599" t="s">
        <v>2071</v>
      </c>
      <c r="C25" s="600"/>
      <c r="D25" s="600"/>
      <c r="E25" s="600"/>
      <c r="F25" s="600"/>
      <c r="G25" s="600"/>
      <c r="H25" s="600"/>
      <c r="I25" s="600"/>
      <c r="J25" s="600"/>
      <c r="K25" s="600"/>
      <c r="L25" s="600"/>
      <c r="M25" s="600"/>
      <c r="N25" s="600"/>
      <c r="O25" s="600"/>
      <c r="P25" s="600"/>
      <c r="Q25" s="600"/>
      <c r="R25" s="600"/>
      <c r="S25" s="600"/>
      <c r="T25" s="600"/>
      <c r="U25" s="600"/>
      <c r="V25" s="600"/>
      <c r="W25" s="600"/>
      <c r="X25" s="600"/>
      <c r="Y25" s="600"/>
      <c r="Z25" s="600"/>
      <c r="AA25" s="600"/>
      <c r="AB25" s="600"/>
      <c r="AC25" s="600"/>
      <c r="AD25" s="600"/>
      <c r="AE25" s="600"/>
      <c r="AF25" s="601"/>
      <c r="AG25" s="74"/>
      <c r="AH25" s="79" t="s">
        <v>1598</v>
      </c>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602">
        <v>16453630</v>
      </c>
      <c r="BQ25" s="602"/>
      <c r="BR25" s="602"/>
      <c r="BS25" s="602"/>
      <c r="BT25" s="602"/>
      <c r="BU25" s="602"/>
      <c r="BV25" s="602"/>
      <c r="BW25" s="602"/>
      <c r="BX25" s="602"/>
      <c r="BY25" s="602"/>
      <c r="BZ25" s="602"/>
      <c r="CA25" s="602"/>
      <c r="CB25" s="602"/>
      <c r="CC25" s="603"/>
    </row>
    <row r="26" spans="1:82" ht="17.100000000000001" customHeight="1" x14ac:dyDescent="0.25">
      <c r="A26" s="535">
        <v>2</v>
      </c>
      <c r="B26" s="599" t="s">
        <v>1923</v>
      </c>
      <c r="C26" s="600"/>
      <c r="D26" s="600"/>
      <c r="E26" s="600"/>
      <c r="F26" s="600"/>
      <c r="G26" s="600"/>
      <c r="H26" s="600"/>
      <c r="I26" s="600"/>
      <c r="J26" s="600"/>
      <c r="K26" s="600"/>
      <c r="L26" s="600"/>
      <c r="M26" s="600"/>
      <c r="N26" s="600"/>
      <c r="O26" s="600"/>
      <c r="P26" s="600"/>
      <c r="Q26" s="600"/>
      <c r="R26" s="600"/>
      <c r="S26" s="600"/>
      <c r="T26" s="600"/>
      <c r="U26" s="600"/>
      <c r="V26" s="600"/>
      <c r="W26" s="600"/>
      <c r="X26" s="600"/>
      <c r="Y26" s="600"/>
      <c r="Z26" s="600"/>
      <c r="AA26" s="600"/>
      <c r="AB26" s="600"/>
      <c r="AC26" s="600"/>
      <c r="AD26" s="600"/>
      <c r="AE26" s="600"/>
      <c r="AF26" s="601"/>
      <c r="AG26" s="74"/>
      <c r="AH26" s="79" t="s">
        <v>1599</v>
      </c>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602">
        <v>1768520</v>
      </c>
      <c r="BQ26" s="602"/>
      <c r="BR26" s="602"/>
      <c r="BS26" s="602"/>
      <c r="BT26" s="602"/>
      <c r="BU26" s="602"/>
      <c r="BV26" s="602"/>
      <c r="BW26" s="602"/>
      <c r="BX26" s="602"/>
      <c r="BY26" s="602"/>
      <c r="BZ26" s="602"/>
      <c r="CA26" s="602"/>
      <c r="CB26" s="602"/>
      <c r="CC26" s="603"/>
    </row>
    <row r="27" spans="1:82" ht="17.100000000000001" customHeight="1" x14ac:dyDescent="0.25">
      <c r="A27" s="534">
        <v>3</v>
      </c>
      <c r="B27" s="599" t="s">
        <v>2072</v>
      </c>
      <c r="C27" s="600"/>
      <c r="D27" s="600"/>
      <c r="E27" s="600"/>
      <c r="F27" s="600"/>
      <c r="G27" s="600"/>
      <c r="H27" s="600"/>
      <c r="I27" s="600"/>
      <c r="J27" s="600"/>
      <c r="K27" s="600"/>
      <c r="L27" s="600"/>
      <c r="M27" s="600"/>
      <c r="N27" s="600"/>
      <c r="O27" s="600"/>
      <c r="P27" s="600"/>
      <c r="Q27" s="600"/>
      <c r="R27" s="600"/>
      <c r="S27" s="600"/>
      <c r="T27" s="600"/>
      <c r="U27" s="600"/>
      <c r="V27" s="600"/>
      <c r="W27" s="600"/>
      <c r="X27" s="600"/>
      <c r="Y27" s="600"/>
      <c r="Z27" s="600"/>
      <c r="AA27" s="600"/>
      <c r="AB27" s="600"/>
      <c r="AC27" s="600"/>
      <c r="AD27" s="600"/>
      <c r="AE27" s="600"/>
      <c r="AF27" s="601"/>
      <c r="AG27" s="74"/>
      <c r="AH27" s="79" t="s">
        <v>1600</v>
      </c>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602">
        <v>4449428</v>
      </c>
      <c r="BQ27" s="602"/>
      <c r="BR27" s="602"/>
      <c r="BS27" s="602"/>
      <c r="BT27" s="602"/>
      <c r="BU27" s="602"/>
      <c r="BV27" s="602"/>
      <c r="BW27" s="602"/>
      <c r="BX27" s="602"/>
      <c r="BY27" s="602"/>
      <c r="BZ27" s="602"/>
      <c r="CA27" s="602"/>
      <c r="CB27" s="602"/>
      <c r="CC27" s="603"/>
    </row>
    <row r="28" spans="1:82" ht="18.75" x14ac:dyDescent="0.3">
      <c r="A28" s="535">
        <v>4</v>
      </c>
      <c r="B28" s="599" t="s">
        <v>1935</v>
      </c>
      <c r="C28" s="600"/>
      <c r="D28" s="600"/>
      <c r="E28" s="600"/>
      <c r="F28" s="600"/>
      <c r="G28" s="600"/>
      <c r="H28" s="600"/>
      <c r="I28" s="600"/>
      <c r="J28" s="600"/>
      <c r="K28" s="600"/>
      <c r="L28" s="600"/>
      <c r="M28" s="600"/>
      <c r="N28" s="600"/>
      <c r="O28" s="600"/>
      <c r="P28" s="600"/>
      <c r="Q28" s="600"/>
      <c r="R28" s="600"/>
      <c r="S28" s="600"/>
      <c r="T28" s="600"/>
      <c r="U28" s="600"/>
      <c r="V28" s="600"/>
      <c r="W28" s="600"/>
      <c r="X28" s="600"/>
      <c r="Y28" s="600"/>
      <c r="Z28" s="600"/>
      <c r="AA28" s="600"/>
      <c r="AB28" s="600"/>
      <c r="AC28" s="600"/>
      <c r="AD28" s="600"/>
      <c r="AE28" s="600"/>
      <c r="AF28" s="601"/>
      <c r="AG28" s="74"/>
      <c r="AH28" s="617" t="s">
        <v>1601</v>
      </c>
      <c r="AI28" s="618"/>
      <c r="AJ28" s="618"/>
      <c r="AK28" s="618"/>
      <c r="AL28" s="618"/>
      <c r="AM28" s="618"/>
      <c r="AN28" s="618"/>
      <c r="AO28" s="618"/>
      <c r="AP28" s="618"/>
      <c r="AQ28" s="618"/>
      <c r="AR28" s="618"/>
      <c r="AS28" s="618"/>
      <c r="AT28" s="618"/>
      <c r="AU28" s="618"/>
      <c r="AV28" s="618"/>
      <c r="AW28" s="618"/>
      <c r="AX28" s="618"/>
      <c r="AY28" s="618"/>
      <c r="AZ28" s="618"/>
      <c r="BA28" s="618"/>
      <c r="BB28" s="618"/>
      <c r="BC28" s="618"/>
      <c r="BD28" s="618"/>
      <c r="BE28" s="618"/>
      <c r="BF28" s="618"/>
      <c r="BG28" s="618"/>
      <c r="BH28" s="618"/>
      <c r="BI28" s="618"/>
      <c r="BJ28" s="618"/>
      <c r="BK28" s="618"/>
      <c r="BL28" s="618"/>
      <c r="BM28" s="618"/>
      <c r="BN28" s="618"/>
      <c r="BO28" s="618"/>
      <c r="BP28" s="602">
        <v>1695324</v>
      </c>
      <c r="BQ28" s="602"/>
      <c r="BR28" s="602"/>
      <c r="BS28" s="602"/>
      <c r="BT28" s="602"/>
      <c r="BU28" s="602"/>
      <c r="BV28" s="602"/>
      <c r="BW28" s="602"/>
      <c r="BX28" s="602"/>
      <c r="BY28" s="602"/>
      <c r="BZ28" s="602"/>
      <c r="CA28" s="602"/>
      <c r="CB28" s="602"/>
      <c r="CC28" s="603"/>
    </row>
    <row r="29" spans="1:82" ht="21" customHeight="1" x14ac:dyDescent="0.25">
      <c r="A29" s="534">
        <v>5</v>
      </c>
      <c r="B29" s="599" t="s">
        <v>2073</v>
      </c>
      <c r="C29" s="600"/>
      <c r="D29" s="600"/>
      <c r="E29" s="600"/>
      <c r="F29" s="600"/>
      <c r="G29" s="600"/>
      <c r="H29" s="600"/>
      <c r="I29" s="600"/>
      <c r="J29" s="600"/>
      <c r="K29" s="600"/>
      <c r="L29" s="600"/>
      <c r="M29" s="600"/>
      <c r="N29" s="600"/>
      <c r="O29" s="600"/>
      <c r="P29" s="600"/>
      <c r="Q29" s="600"/>
      <c r="R29" s="600"/>
      <c r="S29" s="600"/>
      <c r="T29" s="600"/>
      <c r="U29" s="600"/>
      <c r="V29" s="600"/>
      <c r="W29" s="600"/>
      <c r="X29" s="600"/>
      <c r="Y29" s="600"/>
      <c r="Z29" s="600"/>
      <c r="AA29" s="600"/>
      <c r="AB29" s="600"/>
      <c r="AC29" s="600"/>
      <c r="AD29" s="600"/>
      <c r="AE29" s="600"/>
      <c r="AF29" s="601"/>
      <c r="AG29" s="74"/>
      <c r="AH29" s="79" t="s">
        <v>1602</v>
      </c>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602">
        <v>55000</v>
      </c>
      <c r="BQ29" s="602"/>
      <c r="BR29" s="602"/>
      <c r="BS29" s="602"/>
      <c r="BT29" s="602"/>
      <c r="BU29" s="602"/>
      <c r="BV29" s="602"/>
      <c r="BW29" s="602"/>
      <c r="BX29" s="602"/>
      <c r="BY29" s="602"/>
      <c r="BZ29" s="602"/>
      <c r="CA29" s="602"/>
      <c r="CB29" s="602"/>
      <c r="CC29" s="603"/>
    </row>
    <row r="30" spans="1:82" ht="17.100000000000001" customHeight="1" x14ac:dyDescent="0.25">
      <c r="A30" s="535">
        <v>6</v>
      </c>
      <c r="B30" s="599" t="s">
        <v>1949</v>
      </c>
      <c r="C30" s="600"/>
      <c r="D30" s="600"/>
      <c r="E30" s="600"/>
      <c r="F30" s="600"/>
      <c r="G30" s="600"/>
      <c r="H30" s="600"/>
      <c r="I30" s="600"/>
      <c r="J30" s="600"/>
      <c r="K30" s="600"/>
      <c r="L30" s="600"/>
      <c r="M30" s="600"/>
      <c r="N30" s="600"/>
      <c r="O30" s="600"/>
      <c r="P30" s="600"/>
      <c r="Q30" s="600"/>
      <c r="R30" s="600"/>
      <c r="S30" s="600"/>
      <c r="T30" s="600"/>
      <c r="U30" s="600"/>
      <c r="V30" s="600"/>
      <c r="W30" s="600"/>
      <c r="X30" s="600"/>
      <c r="Y30" s="600"/>
      <c r="Z30" s="600"/>
      <c r="AA30" s="600"/>
      <c r="AB30" s="600"/>
      <c r="AC30" s="600"/>
      <c r="AD30" s="600"/>
      <c r="AE30" s="600"/>
      <c r="AF30" s="601"/>
      <c r="AG30" s="74"/>
      <c r="AH30" s="79" t="s">
        <v>1603</v>
      </c>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602">
        <v>4714997</v>
      </c>
      <c r="BQ30" s="602"/>
      <c r="BR30" s="602"/>
      <c r="BS30" s="602"/>
      <c r="BT30" s="602"/>
      <c r="BU30" s="602"/>
      <c r="BV30" s="602"/>
      <c r="BW30" s="602"/>
      <c r="BX30" s="602"/>
      <c r="BY30" s="602"/>
      <c r="BZ30" s="602"/>
      <c r="CA30" s="602"/>
      <c r="CB30" s="602"/>
      <c r="CC30" s="603"/>
    </row>
    <row r="31" spans="1:82" ht="17.100000000000001" customHeight="1" x14ac:dyDescent="0.25">
      <c r="A31" s="534">
        <v>7</v>
      </c>
      <c r="B31" s="604" t="s">
        <v>2074</v>
      </c>
      <c r="C31" s="605"/>
      <c r="D31" s="605"/>
      <c r="E31" s="605"/>
      <c r="F31" s="605"/>
      <c r="G31" s="605"/>
      <c r="H31" s="605"/>
      <c r="I31" s="605"/>
      <c r="J31" s="605"/>
      <c r="K31" s="605"/>
      <c r="L31" s="605"/>
      <c r="M31" s="605"/>
      <c r="N31" s="605"/>
      <c r="O31" s="605"/>
      <c r="P31" s="605"/>
      <c r="Q31" s="605"/>
      <c r="R31" s="605"/>
      <c r="S31" s="605"/>
      <c r="T31" s="605"/>
      <c r="U31" s="605"/>
      <c r="V31" s="605"/>
      <c r="W31" s="605"/>
      <c r="X31" s="605"/>
      <c r="Y31" s="605"/>
      <c r="Z31" s="605"/>
      <c r="AA31" s="605"/>
      <c r="AB31" s="605"/>
      <c r="AC31" s="605"/>
      <c r="AD31" s="605"/>
      <c r="AE31" s="605"/>
      <c r="AF31" s="606"/>
      <c r="AG31" s="74"/>
      <c r="AH31" s="79" t="s">
        <v>1604</v>
      </c>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602">
        <v>0</v>
      </c>
      <c r="BQ31" s="602"/>
      <c r="BR31" s="602"/>
      <c r="BS31" s="602"/>
      <c r="BT31" s="602"/>
      <c r="BU31" s="602"/>
      <c r="BV31" s="602"/>
      <c r="BW31" s="602"/>
      <c r="BX31" s="602"/>
      <c r="BY31" s="602"/>
      <c r="BZ31" s="602"/>
      <c r="CA31" s="602"/>
      <c r="CB31" s="602"/>
      <c r="CC31" s="603"/>
    </row>
    <row r="32" spans="1:82" ht="17.100000000000001" customHeight="1" x14ac:dyDescent="0.25">
      <c r="A32" s="535">
        <v>8</v>
      </c>
      <c r="B32" s="599" t="s">
        <v>2075</v>
      </c>
      <c r="C32" s="600"/>
      <c r="D32" s="600"/>
      <c r="E32" s="600"/>
      <c r="F32" s="600"/>
      <c r="G32" s="600"/>
      <c r="H32" s="600"/>
      <c r="I32" s="600"/>
      <c r="J32" s="600"/>
      <c r="K32" s="600"/>
      <c r="L32" s="600"/>
      <c r="M32" s="600"/>
      <c r="N32" s="600"/>
      <c r="O32" s="600"/>
      <c r="P32" s="600"/>
      <c r="Q32" s="600"/>
      <c r="R32" s="600"/>
      <c r="S32" s="600"/>
      <c r="T32" s="600"/>
      <c r="U32" s="600"/>
      <c r="V32" s="600"/>
      <c r="W32" s="600"/>
      <c r="X32" s="600"/>
      <c r="Y32" s="600"/>
      <c r="Z32" s="600"/>
      <c r="AA32" s="600"/>
      <c r="AB32" s="600"/>
      <c r="AC32" s="600"/>
      <c r="AD32" s="600"/>
      <c r="AE32" s="600"/>
      <c r="AF32" s="601"/>
      <c r="AG32" s="74"/>
      <c r="AH32" s="79" t="s">
        <v>1752</v>
      </c>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602">
        <v>0</v>
      </c>
      <c r="BQ32" s="602"/>
      <c r="BR32" s="602"/>
      <c r="BS32" s="602"/>
      <c r="BT32" s="602"/>
      <c r="BU32" s="602"/>
      <c r="BV32" s="602"/>
      <c r="BW32" s="602"/>
      <c r="BX32" s="602"/>
      <c r="BY32" s="602"/>
      <c r="BZ32" s="602"/>
      <c r="CA32" s="602"/>
      <c r="CB32" s="602"/>
      <c r="CC32" s="603"/>
    </row>
    <row r="33" spans="1:81" ht="17.100000000000001" customHeight="1" x14ac:dyDescent="0.25">
      <c r="A33" s="534">
        <v>9</v>
      </c>
      <c r="B33" s="599" t="s">
        <v>2076</v>
      </c>
      <c r="C33" s="600"/>
      <c r="D33" s="600"/>
      <c r="E33" s="600"/>
      <c r="F33" s="600"/>
      <c r="G33" s="600"/>
      <c r="H33" s="600"/>
      <c r="I33" s="600"/>
      <c r="J33" s="600"/>
      <c r="K33" s="600"/>
      <c r="L33" s="600"/>
      <c r="M33" s="600"/>
      <c r="N33" s="600"/>
      <c r="O33" s="600"/>
      <c r="P33" s="600"/>
      <c r="Q33" s="600"/>
      <c r="R33" s="600"/>
      <c r="S33" s="600"/>
      <c r="T33" s="600"/>
      <c r="U33" s="600"/>
      <c r="V33" s="600"/>
      <c r="W33" s="600"/>
      <c r="X33" s="600"/>
      <c r="Y33" s="600"/>
      <c r="Z33" s="600"/>
      <c r="AA33" s="600"/>
      <c r="AB33" s="600"/>
      <c r="AC33" s="600"/>
      <c r="AD33" s="600"/>
      <c r="AE33" s="600"/>
      <c r="AF33" s="601"/>
      <c r="AG33" s="74"/>
      <c r="AH33" s="79" t="s">
        <v>1605</v>
      </c>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602">
        <v>2440511</v>
      </c>
      <c r="BQ33" s="602"/>
      <c r="BR33" s="602"/>
      <c r="BS33" s="602"/>
      <c r="BT33" s="602"/>
      <c r="BU33" s="602"/>
      <c r="BV33" s="602"/>
      <c r="BW33" s="602"/>
      <c r="BX33" s="602"/>
      <c r="BY33" s="602"/>
      <c r="BZ33" s="602"/>
      <c r="CA33" s="602"/>
      <c r="CB33" s="602"/>
      <c r="CC33" s="603"/>
    </row>
    <row r="34" spans="1:81" ht="17.100000000000001" customHeight="1" x14ac:dyDescent="0.3">
      <c r="A34" s="535">
        <v>10</v>
      </c>
      <c r="B34" s="599" t="s">
        <v>2077</v>
      </c>
      <c r="C34" s="600"/>
      <c r="D34" s="600"/>
      <c r="E34" s="600"/>
      <c r="F34" s="600"/>
      <c r="G34" s="600"/>
      <c r="H34" s="600"/>
      <c r="I34" s="600"/>
      <c r="J34" s="600"/>
      <c r="K34" s="600"/>
      <c r="L34" s="600"/>
      <c r="M34" s="600"/>
      <c r="N34" s="600"/>
      <c r="O34" s="600"/>
      <c r="P34" s="600"/>
      <c r="Q34" s="600"/>
      <c r="R34" s="600"/>
      <c r="S34" s="600"/>
      <c r="T34" s="600"/>
      <c r="U34" s="600"/>
      <c r="V34" s="600"/>
      <c r="W34" s="600"/>
      <c r="X34" s="600"/>
      <c r="Y34" s="600"/>
      <c r="Z34" s="600"/>
      <c r="AA34" s="600"/>
      <c r="AB34" s="600"/>
      <c r="AC34" s="600"/>
      <c r="AD34" s="600"/>
      <c r="AE34" s="600"/>
      <c r="AF34" s="601"/>
      <c r="AG34" s="80"/>
      <c r="AH34" s="607" t="s">
        <v>1606</v>
      </c>
      <c r="AI34" s="608"/>
      <c r="AJ34" s="608"/>
      <c r="AK34" s="608"/>
      <c r="AL34" s="608"/>
      <c r="AM34" s="608"/>
      <c r="AN34" s="608"/>
      <c r="AO34" s="608"/>
      <c r="AP34" s="608"/>
      <c r="AQ34" s="608"/>
      <c r="AR34" s="608"/>
      <c r="AS34" s="608"/>
      <c r="AT34" s="608"/>
      <c r="AU34" s="608"/>
      <c r="AV34" s="608"/>
      <c r="AW34" s="608"/>
      <c r="AX34" s="608"/>
      <c r="AY34" s="608"/>
      <c r="AZ34" s="608"/>
      <c r="BA34" s="608"/>
      <c r="BB34" s="608"/>
      <c r="BC34" s="608"/>
      <c r="BD34" s="608"/>
      <c r="BE34" s="608"/>
      <c r="BF34" s="608"/>
      <c r="BG34" s="608"/>
      <c r="BH34" s="608"/>
      <c r="BI34" s="608"/>
      <c r="BJ34" s="608"/>
      <c r="BK34" s="608"/>
      <c r="BL34" s="608"/>
      <c r="BM34" s="608"/>
      <c r="BN34" s="608"/>
      <c r="BO34" s="608"/>
      <c r="BP34" s="609">
        <f>SUM(BP25:CC33)</f>
        <v>31577410</v>
      </c>
      <c r="BQ34" s="609"/>
      <c r="BR34" s="609"/>
      <c r="BS34" s="609"/>
      <c r="BT34" s="609"/>
      <c r="BU34" s="609"/>
      <c r="BV34" s="609"/>
      <c r="BW34" s="609"/>
      <c r="BX34" s="609"/>
      <c r="BY34" s="609"/>
      <c r="BZ34" s="609"/>
      <c r="CA34" s="609"/>
      <c r="CB34" s="609"/>
      <c r="CC34" s="610"/>
    </row>
    <row r="35" spans="1:81" ht="17.100000000000001" customHeight="1" x14ac:dyDescent="0.25">
      <c r="A35" s="534">
        <v>11</v>
      </c>
      <c r="B35" s="599" t="s">
        <v>1124</v>
      </c>
      <c r="C35" s="600"/>
      <c r="D35" s="600"/>
      <c r="E35" s="600"/>
      <c r="F35" s="600"/>
      <c r="G35" s="600"/>
      <c r="H35" s="600"/>
      <c r="I35" s="600"/>
      <c r="J35" s="600"/>
      <c r="K35" s="600"/>
      <c r="L35" s="600"/>
      <c r="M35" s="600"/>
      <c r="N35" s="600"/>
      <c r="O35" s="600"/>
      <c r="P35" s="600"/>
      <c r="Q35" s="600"/>
      <c r="R35" s="600"/>
      <c r="S35" s="600"/>
      <c r="T35" s="600"/>
      <c r="U35" s="600"/>
      <c r="V35" s="600"/>
      <c r="W35" s="600"/>
      <c r="X35" s="600"/>
      <c r="Y35" s="600"/>
      <c r="Z35" s="600"/>
      <c r="AA35" s="600"/>
      <c r="AB35" s="600"/>
      <c r="AC35" s="600"/>
      <c r="AD35" s="600"/>
      <c r="AE35" s="600"/>
      <c r="AF35" s="601"/>
      <c r="AG35" s="279"/>
      <c r="AH35" s="280"/>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79"/>
      <c r="BR35" s="279"/>
      <c r="BS35" s="279"/>
      <c r="BT35" s="279"/>
      <c r="BU35" s="279"/>
      <c r="BV35" s="279"/>
      <c r="BW35" s="279"/>
      <c r="BX35" s="279"/>
      <c r="BY35" s="279"/>
      <c r="BZ35" s="279"/>
      <c r="CA35" s="279"/>
      <c r="CB35" s="279"/>
      <c r="CC35" s="281"/>
    </row>
    <row r="36" spans="1:81" ht="15.75" x14ac:dyDescent="0.25">
      <c r="A36" s="535">
        <v>12</v>
      </c>
      <c r="B36" s="599" t="s">
        <v>2078</v>
      </c>
      <c r="C36" s="600"/>
      <c r="D36" s="600"/>
      <c r="E36" s="600"/>
      <c r="F36" s="600"/>
      <c r="G36" s="600"/>
      <c r="H36" s="600"/>
      <c r="I36" s="600"/>
      <c r="J36" s="600"/>
      <c r="K36" s="600"/>
      <c r="L36" s="600"/>
      <c r="M36" s="600"/>
      <c r="N36" s="600"/>
      <c r="O36" s="600"/>
      <c r="P36" s="600"/>
      <c r="Q36" s="600"/>
      <c r="R36" s="600"/>
      <c r="S36" s="600"/>
      <c r="T36" s="600"/>
      <c r="U36" s="600"/>
      <c r="V36" s="600"/>
      <c r="W36" s="600"/>
      <c r="X36" s="600"/>
      <c r="Y36" s="600"/>
      <c r="Z36" s="600"/>
      <c r="AA36" s="600"/>
      <c r="AB36" s="600"/>
      <c r="AC36" s="600"/>
      <c r="AD36" s="600"/>
      <c r="AE36" s="600"/>
      <c r="AF36" s="601"/>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row>
    <row r="37" spans="1:81" ht="15.75" x14ac:dyDescent="0.25">
      <c r="A37" s="534">
        <v>13</v>
      </c>
      <c r="B37" s="599" t="s">
        <v>2079</v>
      </c>
      <c r="C37" s="600"/>
      <c r="D37" s="600"/>
      <c r="E37" s="600"/>
      <c r="F37" s="600"/>
      <c r="G37" s="600"/>
      <c r="H37" s="600"/>
      <c r="I37" s="600"/>
      <c r="J37" s="600"/>
      <c r="K37" s="600"/>
      <c r="L37" s="600"/>
      <c r="M37" s="600"/>
      <c r="N37" s="600"/>
      <c r="O37" s="600"/>
      <c r="P37" s="600"/>
      <c r="Q37" s="600"/>
      <c r="R37" s="600"/>
      <c r="S37" s="600"/>
      <c r="T37" s="600"/>
      <c r="U37" s="600"/>
      <c r="V37" s="600"/>
      <c r="W37" s="600"/>
      <c r="X37" s="600"/>
      <c r="Y37" s="600"/>
      <c r="Z37" s="600"/>
      <c r="AA37" s="600"/>
      <c r="AB37" s="600"/>
      <c r="AC37" s="600"/>
      <c r="AD37" s="600"/>
      <c r="AE37" s="600"/>
      <c r="AF37" s="601"/>
    </row>
    <row r="38" spans="1:81" ht="15.75" x14ac:dyDescent="0.25">
      <c r="A38" s="535">
        <v>14</v>
      </c>
      <c r="B38" s="599" t="s">
        <v>2080</v>
      </c>
      <c r="C38" s="600"/>
      <c r="D38" s="600"/>
      <c r="E38" s="600"/>
      <c r="F38" s="600"/>
      <c r="G38" s="600"/>
      <c r="H38" s="600"/>
      <c r="I38" s="600"/>
      <c r="J38" s="600"/>
      <c r="K38" s="600"/>
      <c r="L38" s="600"/>
      <c r="M38" s="600"/>
      <c r="N38" s="600"/>
      <c r="O38" s="600"/>
      <c r="P38" s="600"/>
      <c r="Q38" s="600"/>
      <c r="R38" s="600"/>
      <c r="S38" s="600"/>
      <c r="T38" s="600"/>
      <c r="U38" s="600"/>
      <c r="V38" s="600"/>
      <c r="W38" s="600"/>
      <c r="X38" s="600"/>
      <c r="Y38" s="600"/>
      <c r="Z38" s="600"/>
      <c r="AA38" s="600"/>
      <c r="AB38" s="600"/>
      <c r="AC38" s="600"/>
      <c r="AD38" s="600"/>
      <c r="AE38" s="600"/>
      <c r="AF38" s="601"/>
    </row>
    <row r="39" spans="1:81" ht="15.75" x14ac:dyDescent="0.25">
      <c r="A39" s="534">
        <v>15</v>
      </c>
      <c r="B39" s="599" t="s">
        <v>2081</v>
      </c>
      <c r="C39" s="600"/>
      <c r="D39" s="600"/>
      <c r="E39" s="600"/>
      <c r="F39" s="600"/>
      <c r="G39" s="600"/>
      <c r="H39" s="600"/>
      <c r="I39" s="600"/>
      <c r="J39" s="600"/>
      <c r="K39" s="600"/>
      <c r="L39" s="600"/>
      <c r="M39" s="600"/>
      <c r="N39" s="600"/>
      <c r="O39" s="600"/>
      <c r="P39" s="600"/>
      <c r="Q39" s="600"/>
      <c r="R39" s="600"/>
      <c r="S39" s="600"/>
      <c r="T39" s="600"/>
      <c r="U39" s="600"/>
      <c r="V39" s="600"/>
      <c r="W39" s="600"/>
      <c r="X39" s="600"/>
      <c r="Y39" s="600"/>
      <c r="Z39" s="600"/>
      <c r="AA39" s="600"/>
      <c r="AB39" s="600"/>
      <c r="AC39" s="600"/>
      <c r="AD39" s="600"/>
      <c r="AE39" s="600"/>
      <c r="AF39" s="601"/>
    </row>
    <row r="40" spans="1:81" ht="15.75" x14ac:dyDescent="0.25">
      <c r="A40" s="535">
        <v>16</v>
      </c>
      <c r="B40" s="599" t="s">
        <v>2082</v>
      </c>
      <c r="C40" s="600"/>
      <c r="D40" s="600"/>
      <c r="E40" s="600"/>
      <c r="F40" s="600"/>
      <c r="G40" s="600"/>
      <c r="H40" s="600"/>
      <c r="I40" s="600"/>
      <c r="J40" s="600"/>
      <c r="K40" s="600"/>
      <c r="L40" s="600"/>
      <c r="M40" s="600"/>
      <c r="N40" s="600"/>
      <c r="O40" s="600"/>
      <c r="P40" s="600"/>
      <c r="Q40" s="600"/>
      <c r="R40" s="600"/>
      <c r="S40" s="600"/>
      <c r="T40" s="600"/>
      <c r="U40" s="600"/>
      <c r="V40" s="600"/>
      <c r="W40" s="600"/>
      <c r="X40" s="600"/>
      <c r="Y40" s="600"/>
      <c r="Z40" s="600"/>
      <c r="AA40" s="600"/>
      <c r="AB40" s="600"/>
      <c r="AC40" s="600"/>
      <c r="AD40" s="600"/>
      <c r="AE40" s="600"/>
      <c r="AF40" s="601"/>
    </row>
    <row r="41" spans="1:81" ht="15.75" x14ac:dyDescent="0.25">
      <c r="A41" s="534">
        <v>17</v>
      </c>
      <c r="B41" s="599" t="s">
        <v>1932</v>
      </c>
      <c r="C41" s="600"/>
      <c r="D41" s="600"/>
      <c r="E41" s="600"/>
      <c r="F41" s="600"/>
      <c r="G41" s="600"/>
      <c r="H41" s="600"/>
      <c r="I41" s="600"/>
      <c r="J41" s="600"/>
      <c r="K41" s="600"/>
      <c r="L41" s="600"/>
      <c r="M41" s="600"/>
      <c r="N41" s="600"/>
      <c r="O41" s="600"/>
      <c r="P41" s="600"/>
      <c r="Q41" s="600"/>
      <c r="R41" s="600"/>
      <c r="S41" s="600"/>
      <c r="T41" s="600"/>
      <c r="U41" s="600"/>
      <c r="V41" s="600"/>
      <c r="W41" s="600"/>
      <c r="X41" s="600"/>
      <c r="Y41" s="600"/>
      <c r="Z41" s="600"/>
      <c r="AA41" s="600"/>
      <c r="AB41" s="600"/>
      <c r="AC41" s="600"/>
      <c r="AD41" s="600"/>
      <c r="AE41" s="600"/>
      <c r="AF41" s="601"/>
    </row>
    <row r="42" spans="1:81" ht="15.75" x14ac:dyDescent="0.25">
      <c r="A42" s="535">
        <v>18</v>
      </c>
      <c r="B42" s="599" t="s">
        <v>1939</v>
      </c>
      <c r="C42" s="600"/>
      <c r="D42" s="600"/>
      <c r="E42" s="600"/>
      <c r="F42" s="600"/>
      <c r="G42" s="600"/>
      <c r="H42" s="600"/>
      <c r="I42" s="600"/>
      <c r="J42" s="600"/>
      <c r="K42" s="600"/>
      <c r="L42" s="600"/>
      <c r="M42" s="600"/>
      <c r="N42" s="600"/>
      <c r="O42" s="600"/>
      <c r="P42" s="600"/>
      <c r="Q42" s="600"/>
      <c r="R42" s="600"/>
      <c r="S42" s="600"/>
      <c r="T42" s="600"/>
      <c r="U42" s="600"/>
      <c r="V42" s="600"/>
      <c r="W42" s="600"/>
      <c r="X42" s="600"/>
      <c r="Y42" s="600"/>
      <c r="Z42" s="600"/>
      <c r="AA42" s="600"/>
      <c r="AB42" s="600"/>
      <c r="AC42" s="600"/>
      <c r="AD42" s="600"/>
      <c r="AE42" s="600"/>
      <c r="AF42" s="601"/>
    </row>
    <row r="43" spans="1:81" ht="15.75" x14ac:dyDescent="0.25">
      <c r="A43" s="534">
        <v>19</v>
      </c>
      <c r="B43" s="599" t="s">
        <v>2083</v>
      </c>
      <c r="C43" s="600"/>
      <c r="D43" s="600"/>
      <c r="E43" s="600"/>
      <c r="F43" s="600"/>
      <c r="G43" s="600"/>
      <c r="H43" s="600"/>
      <c r="I43" s="600"/>
      <c r="J43" s="600"/>
      <c r="K43" s="600"/>
      <c r="L43" s="600"/>
      <c r="M43" s="600"/>
      <c r="N43" s="600"/>
      <c r="O43" s="600"/>
      <c r="P43" s="600"/>
      <c r="Q43" s="600"/>
      <c r="R43" s="600"/>
      <c r="S43" s="600"/>
      <c r="T43" s="600"/>
      <c r="U43" s="600"/>
      <c r="V43" s="600"/>
      <c r="W43" s="600"/>
      <c r="X43" s="600"/>
      <c r="Y43" s="600"/>
      <c r="Z43" s="600"/>
      <c r="AA43" s="600"/>
      <c r="AB43" s="600"/>
      <c r="AC43" s="600"/>
      <c r="AD43" s="600"/>
      <c r="AE43" s="600"/>
      <c r="AF43" s="601"/>
    </row>
    <row r="44" spans="1:81" ht="15.75" x14ac:dyDescent="0.25">
      <c r="A44" s="535">
        <v>20</v>
      </c>
      <c r="B44" s="599" t="s">
        <v>2084</v>
      </c>
      <c r="C44" s="600"/>
      <c r="D44" s="600"/>
      <c r="E44" s="600"/>
      <c r="F44" s="600"/>
      <c r="G44" s="600"/>
      <c r="H44" s="600"/>
      <c r="I44" s="600"/>
      <c r="J44" s="600"/>
      <c r="K44" s="600"/>
      <c r="L44" s="600"/>
      <c r="M44" s="600"/>
      <c r="N44" s="600"/>
      <c r="O44" s="600"/>
      <c r="P44" s="600"/>
      <c r="Q44" s="600"/>
      <c r="R44" s="600"/>
      <c r="S44" s="600"/>
      <c r="T44" s="600"/>
      <c r="U44" s="600"/>
      <c r="V44" s="600"/>
      <c r="W44" s="600"/>
      <c r="X44" s="600"/>
      <c r="Y44" s="600"/>
      <c r="Z44" s="600"/>
      <c r="AA44" s="600"/>
      <c r="AB44" s="600"/>
      <c r="AC44" s="600"/>
      <c r="AD44" s="600"/>
      <c r="AE44" s="600"/>
      <c r="AF44" s="601"/>
    </row>
    <row r="45" spans="1:81" ht="15.75" x14ac:dyDescent="0.25">
      <c r="A45" s="534">
        <v>21</v>
      </c>
      <c r="B45" s="599" t="s">
        <v>1982</v>
      </c>
      <c r="C45" s="600"/>
      <c r="D45" s="600"/>
      <c r="E45" s="600"/>
      <c r="F45" s="600"/>
      <c r="G45" s="600"/>
      <c r="H45" s="600"/>
      <c r="I45" s="600"/>
      <c r="J45" s="600"/>
      <c r="K45" s="600"/>
      <c r="L45" s="600"/>
      <c r="M45" s="600"/>
      <c r="N45" s="600"/>
      <c r="O45" s="600"/>
      <c r="P45" s="600"/>
      <c r="Q45" s="600"/>
      <c r="R45" s="600"/>
      <c r="S45" s="600"/>
      <c r="T45" s="600"/>
      <c r="U45" s="600"/>
      <c r="V45" s="600"/>
      <c r="W45" s="600"/>
      <c r="X45" s="600"/>
      <c r="Y45" s="600"/>
      <c r="Z45" s="600"/>
      <c r="AA45" s="600"/>
      <c r="AB45" s="600"/>
      <c r="AC45" s="600"/>
      <c r="AD45" s="600"/>
      <c r="AE45" s="600"/>
      <c r="AF45" s="601"/>
    </row>
    <row r="46" spans="1:81" ht="15.75" x14ac:dyDescent="0.25">
      <c r="A46" s="535">
        <v>22</v>
      </c>
      <c r="B46" s="599" t="s">
        <v>2085</v>
      </c>
      <c r="C46" s="600"/>
      <c r="D46" s="600"/>
      <c r="E46" s="600"/>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1"/>
    </row>
    <row r="47" spans="1:81" ht="15.75" x14ac:dyDescent="0.25">
      <c r="A47" s="534">
        <v>23</v>
      </c>
      <c r="B47" s="599" t="s">
        <v>2008</v>
      </c>
      <c r="C47" s="600"/>
      <c r="D47" s="600"/>
      <c r="E47" s="600"/>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1"/>
    </row>
    <row r="48" spans="1:81" ht="15.75" x14ac:dyDescent="0.25">
      <c r="A48" s="535">
        <v>24</v>
      </c>
      <c r="B48" s="599" t="s">
        <v>2086</v>
      </c>
      <c r="C48" s="600"/>
      <c r="D48" s="600"/>
      <c r="E48" s="600"/>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1"/>
    </row>
    <row r="49" spans="1:32" ht="15.75" x14ac:dyDescent="0.25">
      <c r="A49" s="534">
        <v>25</v>
      </c>
      <c r="B49" s="599" t="s">
        <v>2087</v>
      </c>
      <c r="C49" s="600"/>
      <c r="D49" s="600"/>
      <c r="E49" s="600"/>
      <c r="F49" s="600"/>
      <c r="G49" s="600"/>
      <c r="H49" s="600"/>
      <c r="I49" s="600"/>
      <c r="J49" s="600"/>
      <c r="K49" s="600"/>
      <c r="L49" s="600"/>
      <c r="M49" s="600"/>
      <c r="N49" s="600"/>
      <c r="O49" s="600"/>
      <c r="P49" s="600"/>
      <c r="Q49" s="600"/>
      <c r="R49" s="600"/>
      <c r="S49" s="600"/>
      <c r="T49" s="600"/>
      <c r="U49" s="600"/>
      <c r="V49" s="600"/>
      <c r="W49" s="600"/>
      <c r="X49" s="600"/>
      <c r="Y49" s="600"/>
      <c r="Z49" s="600"/>
      <c r="AA49" s="600"/>
      <c r="AB49" s="600"/>
      <c r="AC49" s="600"/>
      <c r="AD49" s="600"/>
      <c r="AE49" s="600"/>
      <c r="AF49" s="601"/>
    </row>
    <row r="50" spans="1:32" ht="15.75" x14ac:dyDescent="0.25">
      <c r="A50" s="535">
        <v>26</v>
      </c>
      <c r="B50" s="599" t="s">
        <v>2018</v>
      </c>
      <c r="C50" s="600"/>
      <c r="D50" s="600"/>
      <c r="E50" s="600"/>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1"/>
    </row>
    <row r="51" spans="1:32" ht="15.75" x14ac:dyDescent="0.25">
      <c r="A51" s="534">
        <v>27</v>
      </c>
      <c r="B51" s="599" t="s">
        <v>2005</v>
      </c>
      <c r="C51" s="600"/>
      <c r="D51" s="600"/>
      <c r="E51" s="600"/>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1"/>
    </row>
    <row r="52" spans="1:32" ht="15.75" x14ac:dyDescent="0.25">
      <c r="A52" s="535">
        <v>28</v>
      </c>
      <c r="B52" s="599" t="s">
        <v>1975</v>
      </c>
      <c r="C52" s="600"/>
      <c r="D52" s="600"/>
      <c r="E52" s="600"/>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1"/>
    </row>
  </sheetData>
  <mergeCells count="57">
    <mergeCell ref="A1:CC2"/>
    <mergeCell ref="A6:AK6"/>
    <mergeCell ref="AM6:CC6"/>
    <mergeCell ref="K8:CC8"/>
    <mergeCell ref="A10:AL15"/>
    <mergeCell ref="AM10:CC12"/>
    <mergeCell ref="AM14:CC15"/>
    <mergeCell ref="A3:CC3"/>
    <mergeCell ref="N17:BJ18"/>
    <mergeCell ref="BL18:CC18"/>
    <mergeCell ref="A19:CC19"/>
    <mergeCell ref="M20:AW20"/>
    <mergeCell ref="A21:AW22"/>
    <mergeCell ref="AX21:BJ22"/>
    <mergeCell ref="BK21:CC22"/>
    <mergeCell ref="B29:AF29"/>
    <mergeCell ref="BP29:CC29"/>
    <mergeCell ref="A24:AF24"/>
    <mergeCell ref="AH24:CC24"/>
    <mergeCell ref="B25:AF25"/>
    <mergeCell ref="BP25:CC25"/>
    <mergeCell ref="B26:AF26"/>
    <mergeCell ref="BP26:CC26"/>
    <mergeCell ref="B27:AF27"/>
    <mergeCell ref="BP27:CC27"/>
    <mergeCell ref="B28:AF28"/>
    <mergeCell ref="AH28:BO28"/>
    <mergeCell ref="BP28:CC28"/>
    <mergeCell ref="B35:AF35"/>
    <mergeCell ref="B30:AF30"/>
    <mergeCell ref="BP30:CC30"/>
    <mergeCell ref="B31:AF31"/>
    <mergeCell ref="BP31:CC31"/>
    <mergeCell ref="B32:AF32"/>
    <mergeCell ref="BP32:CC32"/>
    <mergeCell ref="B33:AF33"/>
    <mergeCell ref="BP33:CC33"/>
    <mergeCell ref="B34:AF34"/>
    <mergeCell ref="AH34:BO34"/>
    <mergeCell ref="BP34:CC34"/>
    <mergeCell ref="B36:AF36"/>
    <mergeCell ref="B37:AF37"/>
    <mergeCell ref="B38:AF38"/>
    <mergeCell ref="B39:AF39"/>
    <mergeCell ref="B40:AF40"/>
    <mergeCell ref="B41:AF41"/>
    <mergeCell ref="B42:AF42"/>
    <mergeCell ref="B43:AF43"/>
    <mergeCell ref="B44:AF44"/>
    <mergeCell ref="B45:AF45"/>
    <mergeCell ref="B51:AF51"/>
    <mergeCell ref="B52:AF52"/>
    <mergeCell ref="B46:AF46"/>
    <mergeCell ref="B47:AF47"/>
    <mergeCell ref="B48:AF48"/>
    <mergeCell ref="B49:AF49"/>
    <mergeCell ref="B50:AF50"/>
  </mergeCells>
  <printOptions horizontalCentered="1"/>
  <pageMargins left="0.55118110236220474" right="0.59055118110236227" top="0.47244094488188981" bottom="0.39370078740157483" header="0.31496062992125984" footer="0.31496062992125984"/>
  <pageSetup scale="87" orientation="landscape" horizontalDpi="4294967295" verticalDpi="4294967295" r:id="rId1"/>
  <headerFooter>
    <oddFooter>&amp;L&amp;"-,Cursiva"Ejercicio Fiscal 2018&amp;R&amp;10Página &amp;P de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00736F"/>
  </sheetPr>
  <dimension ref="A1:H79"/>
  <sheetViews>
    <sheetView showGridLines="0" topLeftCell="B1" zoomScale="110" zoomScaleNormal="110" workbookViewId="0">
      <selection activeCell="E61" sqref="E61"/>
    </sheetView>
  </sheetViews>
  <sheetFormatPr baseColWidth="10" defaultRowHeight="12.75" customHeight="1" x14ac:dyDescent="0.2"/>
  <cols>
    <col min="1" max="1" width="4.85546875" style="8" customWidth="1"/>
    <col min="2" max="2" width="32.85546875" style="4" customWidth="1"/>
    <col min="3" max="3" width="14.28515625" style="15" customWidth="1"/>
    <col min="4" max="4" width="25" style="16" customWidth="1"/>
    <col min="5" max="6" width="17.85546875" style="4" customWidth="1"/>
    <col min="7" max="7" width="13" style="4" customWidth="1"/>
    <col min="8" max="8" width="11.42578125" style="65" customWidth="1"/>
    <col min="9" max="16384" width="11.42578125" style="65"/>
  </cols>
  <sheetData>
    <row r="1" spans="1:7" ht="30" customHeight="1" x14ac:dyDescent="0.2">
      <c r="A1" s="685" t="s">
        <v>1757</v>
      </c>
      <c r="B1" s="686"/>
      <c r="C1" s="686"/>
      <c r="D1" s="686"/>
      <c r="E1" s="686"/>
      <c r="F1" s="686"/>
      <c r="G1" s="687"/>
    </row>
    <row r="2" spans="1:7" ht="27.75" customHeight="1" x14ac:dyDescent="0.2">
      <c r="A2" s="688" t="str">
        <f>'Objetivos PMD'!$B$3</f>
        <v>Entidad Pública:   Municipio de Tuxcueca, Jalisco</v>
      </c>
      <c r="B2" s="689"/>
      <c r="C2" s="689"/>
      <c r="D2" s="689"/>
      <c r="E2" s="689"/>
      <c r="F2" s="689"/>
      <c r="G2" s="690"/>
    </row>
    <row r="3" spans="1:7" ht="17.25" customHeight="1" x14ac:dyDescent="0.2">
      <c r="A3" s="700" t="s">
        <v>7</v>
      </c>
      <c r="B3" s="700"/>
      <c r="C3" s="700"/>
      <c r="D3" s="700"/>
      <c r="E3" s="702" t="s">
        <v>1758</v>
      </c>
      <c r="F3" s="702" t="s">
        <v>1759</v>
      </c>
      <c r="G3" s="691" t="s">
        <v>1760</v>
      </c>
    </row>
    <row r="4" spans="1:7" ht="15" customHeight="1" x14ac:dyDescent="0.2">
      <c r="A4" s="701"/>
      <c r="B4" s="701"/>
      <c r="C4" s="701"/>
      <c r="D4" s="701"/>
      <c r="E4" s="703"/>
      <c r="F4" s="703"/>
      <c r="G4" s="692"/>
    </row>
    <row r="5" spans="1:7" ht="21.75" customHeight="1" x14ac:dyDescent="0.2">
      <c r="A5" s="693" t="s">
        <v>8</v>
      </c>
      <c r="B5" s="694"/>
      <c r="C5" s="694"/>
      <c r="D5" s="694"/>
      <c r="E5" s="694"/>
      <c r="F5" s="694"/>
      <c r="G5" s="695"/>
    </row>
    <row r="6" spans="1:7" ht="15" customHeight="1" x14ac:dyDescent="0.2">
      <c r="A6" s="321">
        <v>1</v>
      </c>
      <c r="B6" s="696" t="s">
        <v>9</v>
      </c>
      <c r="C6" s="696"/>
      <c r="D6" s="696"/>
      <c r="E6" s="282">
        <f>SUM(E7:E14)</f>
        <v>3585834</v>
      </c>
      <c r="F6" s="282">
        <f>SUM(F7:F14)</f>
        <v>3585764.59</v>
      </c>
      <c r="G6" s="322">
        <f>F6/E6-1</f>
        <v>-1.9356724265562342E-5</v>
      </c>
    </row>
    <row r="7" spans="1:7" ht="15" customHeight="1" x14ac:dyDescent="0.2">
      <c r="A7" s="323">
        <v>1.1000000000000001</v>
      </c>
      <c r="B7" s="704" t="s">
        <v>10</v>
      </c>
      <c r="C7" s="704"/>
      <c r="D7" s="704"/>
      <c r="E7" s="5">
        <v>133762</v>
      </c>
      <c r="F7" s="94">
        <f>'ESTIMACION DE INGRESOS'!$C$7</f>
        <v>133762</v>
      </c>
      <c r="G7" s="324">
        <f>F7/E7-1</f>
        <v>0</v>
      </c>
    </row>
    <row r="8" spans="1:7" ht="15" customHeight="1" x14ac:dyDescent="0.2">
      <c r="A8" s="323">
        <v>1.2</v>
      </c>
      <c r="B8" s="704" t="s">
        <v>11</v>
      </c>
      <c r="C8" s="704"/>
      <c r="D8" s="704"/>
      <c r="E8" s="5">
        <v>3219840</v>
      </c>
      <c r="F8" s="94">
        <f>'ESTIMACION DE INGRESOS'!$C$16</f>
        <v>3236856.59</v>
      </c>
      <c r="G8" s="324">
        <f t="shared" ref="G8:G26" si="0">F8/E8-1</f>
        <v>5.2849178841183342E-3</v>
      </c>
    </row>
    <row r="9" spans="1:7" ht="15" customHeight="1" x14ac:dyDescent="0.2">
      <c r="A9" s="323">
        <v>1.3</v>
      </c>
      <c r="B9" s="704" t="s">
        <v>12</v>
      </c>
      <c r="C9" s="704"/>
      <c r="D9" s="704"/>
      <c r="E9" s="6">
        <v>0</v>
      </c>
      <c r="F9" s="94">
        <f>'ESTIMACION DE INGRESOS'!$C$27</f>
        <v>0</v>
      </c>
      <c r="G9" s="324" t="e">
        <f t="shared" si="0"/>
        <v>#DIV/0!</v>
      </c>
    </row>
    <row r="10" spans="1:7" ht="15" customHeight="1" x14ac:dyDescent="0.2">
      <c r="A10" s="323">
        <v>1.4</v>
      </c>
      <c r="B10" s="704" t="s">
        <v>13</v>
      </c>
      <c r="C10" s="704"/>
      <c r="D10" s="704"/>
      <c r="E10" s="6">
        <v>0</v>
      </c>
      <c r="F10" s="94">
        <f>'ESTIMACION DE INGRESOS'!$C$28</f>
        <v>0</v>
      </c>
      <c r="G10" s="324" t="e">
        <f t="shared" si="0"/>
        <v>#DIV/0!</v>
      </c>
    </row>
    <row r="11" spans="1:7" ht="15" customHeight="1" x14ac:dyDescent="0.2">
      <c r="A11" s="323">
        <v>1.5</v>
      </c>
      <c r="B11" s="704" t="s">
        <v>14</v>
      </c>
      <c r="C11" s="704"/>
      <c r="D11" s="704"/>
      <c r="E11" s="6">
        <v>0</v>
      </c>
      <c r="F11" s="94">
        <f>'ESTIMACION DE INGRESOS'!$C$29</f>
        <v>0</v>
      </c>
      <c r="G11" s="324" t="e">
        <f t="shared" si="0"/>
        <v>#DIV/0!</v>
      </c>
    </row>
    <row r="12" spans="1:7" ht="15" customHeight="1" x14ac:dyDescent="0.2">
      <c r="A12" s="323">
        <v>1.6</v>
      </c>
      <c r="B12" s="704" t="s">
        <v>15</v>
      </c>
      <c r="C12" s="704"/>
      <c r="D12" s="704"/>
      <c r="E12" s="6">
        <v>0</v>
      </c>
      <c r="F12" s="94">
        <f>'ESTIMACION DE INGRESOS'!$C$30</f>
        <v>0</v>
      </c>
      <c r="G12" s="324" t="e">
        <f t="shared" si="0"/>
        <v>#DIV/0!</v>
      </c>
    </row>
    <row r="13" spans="1:7" ht="15" customHeight="1" x14ac:dyDescent="0.2">
      <c r="A13" s="323">
        <v>1.7</v>
      </c>
      <c r="B13" s="678" t="s">
        <v>16</v>
      </c>
      <c r="C13" s="679"/>
      <c r="D13" s="680"/>
      <c r="E13" s="5">
        <v>232232</v>
      </c>
      <c r="F13" s="94">
        <f>'ESTIMACION DE INGRESOS'!$C$31</f>
        <v>215146</v>
      </c>
      <c r="G13" s="324">
        <f t="shared" si="0"/>
        <v>-7.3572978745392592E-2</v>
      </c>
    </row>
    <row r="14" spans="1:7" ht="15" customHeight="1" x14ac:dyDescent="0.2">
      <c r="A14" s="323">
        <v>1.8</v>
      </c>
      <c r="B14" s="678" t="s">
        <v>17</v>
      </c>
      <c r="C14" s="679"/>
      <c r="D14" s="680"/>
      <c r="E14" s="5">
        <v>0</v>
      </c>
      <c r="F14" s="94">
        <f>'ESTIMACION DE INGRESOS'!$C$44</f>
        <v>0</v>
      </c>
      <c r="G14" s="325" t="e">
        <f t="shared" si="0"/>
        <v>#DIV/0!</v>
      </c>
    </row>
    <row r="15" spans="1:7" ht="15" customHeight="1" x14ac:dyDescent="0.2">
      <c r="A15" s="326">
        <v>2</v>
      </c>
      <c r="B15" s="682" t="s">
        <v>18</v>
      </c>
      <c r="C15" s="682"/>
      <c r="D15" s="682"/>
      <c r="E15" s="283">
        <f>SUM(E16:E20)</f>
        <v>0</v>
      </c>
      <c r="F15" s="283">
        <f>SUM(F16:F20)</f>
        <v>0</v>
      </c>
      <c r="G15" s="327" t="e">
        <f t="shared" si="0"/>
        <v>#DIV/0!</v>
      </c>
    </row>
    <row r="16" spans="1:7" x14ac:dyDescent="0.2">
      <c r="A16" s="323">
        <v>2.1</v>
      </c>
      <c r="B16" s="678" t="s">
        <v>1637</v>
      </c>
      <c r="C16" s="679"/>
      <c r="D16" s="680"/>
      <c r="E16" s="5">
        <v>0</v>
      </c>
      <c r="F16" s="94">
        <f>'ESTIMACION DE INGRESOS'!C49</f>
        <v>0</v>
      </c>
      <c r="G16" s="324" t="e">
        <f>F16/E16-1</f>
        <v>#DIV/0!</v>
      </c>
    </row>
    <row r="17" spans="1:7" ht="15" customHeight="1" x14ac:dyDescent="0.2">
      <c r="A17" s="323">
        <v>2.2000000000000002</v>
      </c>
      <c r="B17" s="678" t="s">
        <v>1638</v>
      </c>
      <c r="C17" s="679"/>
      <c r="D17" s="680"/>
      <c r="E17" s="6">
        <v>0</v>
      </c>
      <c r="F17" s="94">
        <f>'ESTIMACION DE INGRESOS'!C50</f>
        <v>0</v>
      </c>
      <c r="G17" s="324" t="e">
        <f>F17/E17-1</f>
        <v>#DIV/0!</v>
      </c>
    </row>
    <row r="18" spans="1:7" ht="15" customHeight="1" x14ac:dyDescent="0.2">
      <c r="A18" s="323">
        <v>2.2999999999999998</v>
      </c>
      <c r="B18" s="678" t="s">
        <v>1639</v>
      </c>
      <c r="C18" s="679"/>
      <c r="D18" s="680"/>
      <c r="E18" s="6">
        <v>0</v>
      </c>
      <c r="F18" s="94">
        <f>'ESTIMACION DE INGRESOS'!C51</f>
        <v>0</v>
      </c>
      <c r="G18" s="324" t="e">
        <f>F18/E18-1</f>
        <v>#DIV/0!</v>
      </c>
    </row>
    <row r="19" spans="1:7" ht="15" customHeight="1" x14ac:dyDescent="0.2">
      <c r="A19" s="323">
        <v>2.4</v>
      </c>
      <c r="B19" s="678" t="s">
        <v>1640</v>
      </c>
      <c r="C19" s="679"/>
      <c r="D19" s="680"/>
      <c r="E19" s="5">
        <v>0</v>
      </c>
      <c r="F19" s="94">
        <f>'ESTIMACION DE INGRESOS'!C52</f>
        <v>0</v>
      </c>
      <c r="G19" s="324" t="e">
        <f>F19/E19-1</f>
        <v>#DIV/0!</v>
      </c>
    </row>
    <row r="20" spans="1:7" ht="15" customHeight="1" x14ac:dyDescent="0.2">
      <c r="A20" s="323">
        <v>2.5</v>
      </c>
      <c r="B20" s="678" t="s">
        <v>16</v>
      </c>
      <c r="C20" s="679"/>
      <c r="D20" s="680"/>
      <c r="E20" s="5">
        <v>0</v>
      </c>
      <c r="F20" s="94">
        <f>'ESTIMACION DE INGRESOS'!C53</f>
        <v>0</v>
      </c>
      <c r="G20" s="324" t="e">
        <f>F20/E20-1</f>
        <v>#DIV/0!</v>
      </c>
    </row>
    <row r="21" spans="1:7" ht="15" customHeight="1" x14ac:dyDescent="0.2">
      <c r="A21" s="326">
        <v>3</v>
      </c>
      <c r="B21" s="682" t="s">
        <v>19</v>
      </c>
      <c r="C21" s="682"/>
      <c r="D21" s="682"/>
      <c r="E21" s="283">
        <f>SUM(E22)</f>
        <v>0</v>
      </c>
      <c r="F21" s="283">
        <f>SUM(F22)</f>
        <v>0</v>
      </c>
      <c r="G21" s="328" t="e">
        <f t="shared" si="0"/>
        <v>#DIV/0!</v>
      </c>
    </row>
    <row r="22" spans="1:7" ht="15" customHeight="1" x14ac:dyDescent="0.2">
      <c r="A22" s="323">
        <v>3.1</v>
      </c>
      <c r="B22" s="704" t="s">
        <v>20</v>
      </c>
      <c r="C22" s="704"/>
      <c r="D22" s="704"/>
      <c r="E22" s="6">
        <v>0</v>
      </c>
      <c r="F22" s="94">
        <f>'ESTIMACION DE INGRESOS'!C55</f>
        <v>0</v>
      </c>
      <c r="G22" s="325" t="e">
        <f t="shared" si="0"/>
        <v>#DIV/0!</v>
      </c>
    </row>
    <row r="23" spans="1:7" ht="15" customHeight="1" x14ac:dyDescent="0.2">
      <c r="A23" s="326">
        <v>4</v>
      </c>
      <c r="B23" s="682" t="s">
        <v>21</v>
      </c>
      <c r="C23" s="682"/>
      <c r="D23" s="682"/>
      <c r="E23" s="283">
        <f>SUM(E24:E28)</f>
        <v>1986797</v>
      </c>
      <c r="F23" s="283">
        <f>SUM(F24:F28)</f>
        <v>2086138</v>
      </c>
      <c r="G23" s="328">
        <f t="shared" si="0"/>
        <v>5.0000578821087327E-2</v>
      </c>
    </row>
    <row r="24" spans="1:7" x14ac:dyDescent="0.2">
      <c r="A24" s="323">
        <v>4.0999999999999996</v>
      </c>
      <c r="B24" s="681" t="s">
        <v>1612</v>
      </c>
      <c r="C24" s="681"/>
      <c r="D24" s="681"/>
      <c r="E24" s="5">
        <v>41667</v>
      </c>
      <c r="F24" s="94">
        <f>'ESTIMACION DE INGRESOS'!C59</f>
        <v>46327</v>
      </c>
      <c r="G24" s="324">
        <f t="shared" si="0"/>
        <v>0.11183910528715768</v>
      </c>
    </row>
    <row r="25" spans="1:7" ht="15" customHeight="1" x14ac:dyDescent="0.2">
      <c r="A25" s="323">
        <v>4.2</v>
      </c>
      <c r="B25" s="681" t="s">
        <v>1613</v>
      </c>
      <c r="C25" s="681"/>
      <c r="D25" s="681"/>
      <c r="E25" s="6">
        <v>0</v>
      </c>
      <c r="F25" s="94">
        <f>'ESTIMACION DE INGRESOS'!$C$79</f>
        <v>0</v>
      </c>
      <c r="G25" s="324" t="e">
        <f t="shared" si="0"/>
        <v>#DIV/0!</v>
      </c>
    </row>
    <row r="26" spans="1:7" ht="15" customHeight="1" x14ac:dyDescent="0.2">
      <c r="A26" s="323">
        <v>4.3</v>
      </c>
      <c r="B26" s="697" t="s">
        <v>1614</v>
      </c>
      <c r="C26" s="698"/>
      <c r="D26" s="699"/>
      <c r="E26" s="6">
        <v>1929830</v>
      </c>
      <c r="F26" s="94">
        <f>'ESTIMACION DE INGRESOS'!$C$80</f>
        <v>2024558</v>
      </c>
      <c r="G26" s="324">
        <f t="shared" si="0"/>
        <v>4.9086188938922026E-2</v>
      </c>
    </row>
    <row r="27" spans="1:7" ht="15" customHeight="1" x14ac:dyDescent="0.2">
      <c r="A27" s="323">
        <v>4.4000000000000004</v>
      </c>
      <c r="B27" s="681" t="s">
        <v>1615</v>
      </c>
      <c r="C27" s="681"/>
      <c r="D27" s="681"/>
      <c r="E27" s="5">
        <v>0</v>
      </c>
      <c r="F27" s="94">
        <f>'ESTIMACION DE INGRESOS'!$C$160</f>
        <v>0</v>
      </c>
      <c r="G27" s="324" t="e">
        <f t="shared" ref="G27:G58" si="1">F27/E27-1</f>
        <v>#DIV/0!</v>
      </c>
    </row>
    <row r="28" spans="1:7" ht="15" customHeight="1" x14ac:dyDescent="0.2">
      <c r="A28" s="323">
        <v>4.5</v>
      </c>
      <c r="B28" s="681" t="s">
        <v>16</v>
      </c>
      <c r="C28" s="681"/>
      <c r="D28" s="681"/>
      <c r="E28" s="5">
        <v>15300</v>
      </c>
      <c r="F28" s="94">
        <f>'ESTIMACION DE INGRESOS'!$C$167</f>
        <v>15253</v>
      </c>
      <c r="G28" s="324">
        <f t="shared" si="1"/>
        <v>-3.071895424836546E-3</v>
      </c>
    </row>
    <row r="29" spans="1:7" ht="15" customHeight="1" x14ac:dyDescent="0.2">
      <c r="A29" s="326">
        <v>5</v>
      </c>
      <c r="B29" s="682" t="s">
        <v>22</v>
      </c>
      <c r="C29" s="682"/>
      <c r="D29" s="682"/>
      <c r="E29" s="283">
        <f>SUM(E30:E32)</f>
        <v>125460</v>
      </c>
      <c r="F29" s="283">
        <f>SUM(F30:F32)</f>
        <v>125460</v>
      </c>
      <c r="G29" s="328">
        <f t="shared" si="1"/>
        <v>0</v>
      </c>
    </row>
    <row r="30" spans="1:7" ht="15" customHeight="1" x14ac:dyDescent="0.2">
      <c r="A30" s="323">
        <v>5.0999999999999996</v>
      </c>
      <c r="B30" s="681" t="s">
        <v>1616</v>
      </c>
      <c r="C30" s="681"/>
      <c r="D30" s="681"/>
      <c r="E30" s="5">
        <v>125460</v>
      </c>
      <c r="F30" s="94">
        <f>'ESTIMACION DE INGRESOS'!C181</f>
        <v>125460</v>
      </c>
      <c r="G30" s="324">
        <f t="shared" si="1"/>
        <v>0</v>
      </c>
    </row>
    <row r="31" spans="1:7" ht="15" customHeight="1" x14ac:dyDescent="0.2">
      <c r="A31" s="323">
        <v>5.2</v>
      </c>
      <c r="B31" s="681" t="s">
        <v>1617</v>
      </c>
      <c r="C31" s="681"/>
      <c r="D31" s="681"/>
      <c r="E31" s="5">
        <v>0</v>
      </c>
      <c r="F31" s="94">
        <f>'ESTIMACION DE INGRESOS'!$C$203</f>
        <v>0</v>
      </c>
      <c r="G31" s="324" t="e">
        <f t="shared" si="1"/>
        <v>#DIV/0!</v>
      </c>
    </row>
    <row r="32" spans="1:7" ht="15" customHeight="1" x14ac:dyDescent="0.2">
      <c r="A32" s="323">
        <v>5.3</v>
      </c>
      <c r="B32" s="681" t="s">
        <v>16</v>
      </c>
      <c r="C32" s="681"/>
      <c r="D32" s="681"/>
      <c r="E32" s="5">
        <v>0</v>
      </c>
      <c r="F32" s="94">
        <f>'ESTIMACION DE INGRESOS'!$C$206</f>
        <v>0</v>
      </c>
      <c r="G32" s="324" t="e">
        <f t="shared" si="1"/>
        <v>#DIV/0!</v>
      </c>
    </row>
    <row r="33" spans="1:8" ht="15" customHeight="1" x14ac:dyDescent="0.2">
      <c r="A33" s="326">
        <v>6</v>
      </c>
      <c r="B33" s="682" t="s">
        <v>24</v>
      </c>
      <c r="C33" s="682"/>
      <c r="D33" s="682"/>
      <c r="E33" s="283">
        <f>SUM(E34:E37)</f>
        <v>18360</v>
      </c>
      <c r="F33" s="283">
        <f>SUM(F34:F37)</f>
        <v>19280</v>
      </c>
      <c r="G33" s="328">
        <f t="shared" si="1"/>
        <v>5.0108932461873534E-2</v>
      </c>
    </row>
    <row r="34" spans="1:8" ht="15" customHeight="1" x14ac:dyDescent="0.2">
      <c r="A34" s="323">
        <v>6.1</v>
      </c>
      <c r="B34" s="681" t="s">
        <v>1618</v>
      </c>
      <c r="C34" s="681"/>
      <c r="D34" s="681"/>
      <c r="E34" s="5">
        <v>18360</v>
      </c>
      <c r="F34" s="94">
        <f>'ESTIMACION DE INGRESOS'!C210</f>
        <v>19280</v>
      </c>
      <c r="G34" s="324">
        <f t="shared" si="1"/>
        <v>5.0108932461873534E-2</v>
      </c>
    </row>
    <row r="35" spans="1:8" ht="15" customHeight="1" x14ac:dyDescent="0.2">
      <c r="A35" s="323">
        <v>6.2</v>
      </c>
      <c r="B35" s="681" t="s">
        <v>1619</v>
      </c>
      <c r="C35" s="681"/>
      <c r="D35" s="681"/>
      <c r="E35" s="5">
        <v>0</v>
      </c>
      <c r="F35" s="94">
        <f>'ESTIMACION DE INGRESOS'!$C$225</f>
        <v>0</v>
      </c>
      <c r="G35" s="324" t="e">
        <f t="shared" si="1"/>
        <v>#DIV/0!</v>
      </c>
    </row>
    <row r="36" spans="1:8" ht="15" customHeight="1" x14ac:dyDescent="0.2">
      <c r="A36" s="323">
        <v>6.3</v>
      </c>
      <c r="B36" s="681" t="s">
        <v>1620</v>
      </c>
      <c r="C36" s="681"/>
      <c r="D36" s="681"/>
      <c r="E36" s="5">
        <v>0</v>
      </c>
      <c r="F36" s="94">
        <f>'ESTIMACION DE INGRESOS'!$C$226</f>
        <v>0</v>
      </c>
      <c r="G36" s="324" t="e">
        <f t="shared" si="1"/>
        <v>#DIV/0!</v>
      </c>
    </row>
    <row r="37" spans="1:8" ht="15" customHeight="1" x14ac:dyDescent="0.2">
      <c r="A37" s="323">
        <v>6.4</v>
      </c>
      <c r="B37" s="681" t="s">
        <v>16</v>
      </c>
      <c r="C37" s="681"/>
      <c r="D37" s="681"/>
      <c r="E37" s="5">
        <v>0</v>
      </c>
      <c r="F37" s="94">
        <f>'ESTIMACION DE INGRESOS'!$C$229</f>
        <v>0</v>
      </c>
      <c r="G37" s="324" t="e">
        <f t="shared" si="1"/>
        <v>#DIV/0!</v>
      </c>
    </row>
    <row r="38" spans="1:8" x14ac:dyDescent="0.2">
      <c r="A38" s="326">
        <v>7</v>
      </c>
      <c r="B38" s="682" t="s">
        <v>26</v>
      </c>
      <c r="C38" s="682"/>
      <c r="D38" s="682"/>
      <c r="E38" s="283">
        <f>SUM(E39:E42)</f>
        <v>0</v>
      </c>
      <c r="F38" s="283">
        <f>SUM(F39:F43)</f>
        <v>0</v>
      </c>
      <c r="G38" s="328" t="e">
        <f t="shared" si="1"/>
        <v>#DIV/0!</v>
      </c>
    </row>
    <row r="39" spans="1:8" x14ac:dyDescent="0.2">
      <c r="A39" s="323">
        <v>7.1</v>
      </c>
      <c r="B39" s="681" t="s">
        <v>1621</v>
      </c>
      <c r="C39" s="681"/>
      <c r="D39" s="681"/>
      <c r="E39" s="55">
        <v>0</v>
      </c>
      <c r="F39" s="94">
        <f>'ESTIMACION DE INGRESOS'!C233</f>
        <v>0</v>
      </c>
      <c r="G39" s="324" t="e">
        <f t="shared" si="1"/>
        <v>#DIV/0!</v>
      </c>
      <c r="H39" s="66"/>
    </row>
    <row r="40" spans="1:8" x14ac:dyDescent="0.2">
      <c r="A40" s="323">
        <v>7.2</v>
      </c>
      <c r="B40" s="681" t="s">
        <v>1622</v>
      </c>
      <c r="C40" s="681"/>
      <c r="D40" s="681"/>
      <c r="E40" s="55">
        <v>0</v>
      </c>
      <c r="F40" s="94">
        <f>'ESTIMACION DE INGRESOS'!$C$234</f>
        <v>0</v>
      </c>
      <c r="G40" s="324" t="e">
        <f t="shared" si="1"/>
        <v>#DIV/0!</v>
      </c>
      <c r="H40" s="66"/>
    </row>
    <row r="41" spans="1:8" x14ac:dyDescent="0.2">
      <c r="A41" s="323">
        <v>7.3</v>
      </c>
      <c r="B41" s="681" t="s">
        <v>1623</v>
      </c>
      <c r="C41" s="681"/>
      <c r="D41" s="681"/>
      <c r="E41" s="55">
        <v>0</v>
      </c>
      <c r="F41" s="94">
        <f>'ESTIMACION DE INGRESOS'!$C$236</f>
        <v>0</v>
      </c>
      <c r="G41" s="324" t="e">
        <f t="shared" si="1"/>
        <v>#DIV/0!</v>
      </c>
      <c r="H41" s="66"/>
    </row>
    <row r="42" spans="1:8" x14ac:dyDescent="0.2">
      <c r="A42" s="323">
        <v>7.4</v>
      </c>
      <c r="B42" s="681" t="s">
        <v>1624</v>
      </c>
      <c r="C42" s="681"/>
      <c r="D42" s="681"/>
      <c r="E42" s="55">
        <v>0</v>
      </c>
      <c r="F42" s="94">
        <f>'ESTIMACION DE INGRESOS'!$C$238</f>
        <v>0</v>
      </c>
      <c r="G42" s="324" t="e">
        <f t="shared" si="1"/>
        <v>#DIV/0!</v>
      </c>
      <c r="H42" s="66"/>
    </row>
    <row r="43" spans="1:8" ht="30" customHeight="1" x14ac:dyDescent="0.2">
      <c r="A43" s="323">
        <v>7.9</v>
      </c>
      <c r="B43" s="697" t="s">
        <v>1625</v>
      </c>
      <c r="C43" s="698"/>
      <c r="D43" s="699"/>
      <c r="E43" s="55">
        <v>0</v>
      </c>
      <c r="F43" s="94">
        <f>'ESTIMACION DE INGRESOS'!$C$240</f>
        <v>0</v>
      </c>
      <c r="G43" s="324" t="e">
        <f t="shared" si="1"/>
        <v>#DIV/0!</v>
      </c>
      <c r="H43" s="66"/>
    </row>
    <row r="44" spans="1:8" x14ac:dyDescent="0.2">
      <c r="A44" s="326">
        <v>8</v>
      </c>
      <c r="B44" s="682" t="s">
        <v>27</v>
      </c>
      <c r="C44" s="682"/>
      <c r="D44" s="682"/>
      <c r="E44" s="283">
        <f>SUM(E45:E47)</f>
        <v>21774781</v>
      </c>
      <c r="F44" s="283">
        <f>SUM(F45:F47)</f>
        <v>22328767</v>
      </c>
      <c r="G44" s="328">
        <f t="shared" si="1"/>
        <v>2.544163360357099E-2</v>
      </c>
    </row>
    <row r="45" spans="1:8" x14ac:dyDescent="0.2">
      <c r="A45" s="323">
        <v>8.1</v>
      </c>
      <c r="B45" s="681" t="s">
        <v>28</v>
      </c>
      <c r="C45" s="681"/>
      <c r="D45" s="681"/>
      <c r="E45" s="5">
        <v>16889108</v>
      </c>
      <c r="F45" s="94">
        <f>'ESTIMACION DE INGRESOS'!C244</f>
        <v>17333451</v>
      </c>
      <c r="G45" s="324">
        <f t="shared" si="1"/>
        <v>2.6309441564350333E-2</v>
      </c>
    </row>
    <row r="46" spans="1:8" x14ac:dyDescent="0.2">
      <c r="A46" s="323">
        <v>8.1999999999999993</v>
      </c>
      <c r="B46" s="681" t="s">
        <v>29</v>
      </c>
      <c r="C46" s="681"/>
      <c r="D46" s="681"/>
      <c r="E46" s="5">
        <v>4885673</v>
      </c>
      <c r="F46" s="94">
        <f>'ESTIMACION DE INGRESOS'!$C$248</f>
        <v>4995316</v>
      </c>
      <c r="G46" s="324">
        <f t="shared" si="1"/>
        <v>2.2441739346861667E-2</v>
      </c>
    </row>
    <row r="47" spans="1:8" x14ac:dyDescent="0.2">
      <c r="A47" s="323">
        <v>8.3000000000000007</v>
      </c>
      <c r="B47" s="681" t="s">
        <v>30</v>
      </c>
      <c r="C47" s="681"/>
      <c r="D47" s="681"/>
      <c r="E47" s="5">
        <v>0</v>
      </c>
      <c r="F47" s="94">
        <f>'ESTIMACION DE INGRESOS'!$C$254</f>
        <v>0</v>
      </c>
      <c r="G47" s="324" t="e">
        <f t="shared" si="1"/>
        <v>#DIV/0!</v>
      </c>
    </row>
    <row r="48" spans="1:8" ht="12.75" customHeight="1" x14ac:dyDescent="0.2">
      <c r="A48" s="326">
        <v>9</v>
      </c>
      <c r="B48" s="682" t="s">
        <v>74</v>
      </c>
      <c r="C48" s="682"/>
      <c r="D48" s="682"/>
      <c r="E48" s="283">
        <f>SUM(E49:E54)</f>
        <v>0</v>
      </c>
      <c r="F48" s="283">
        <f>SUM(F49:F54)</f>
        <v>0</v>
      </c>
      <c r="G48" s="328" t="e">
        <f t="shared" si="1"/>
        <v>#DIV/0!</v>
      </c>
    </row>
    <row r="49" spans="1:7" x14ac:dyDescent="0.2">
      <c r="A49" s="323">
        <v>9.1</v>
      </c>
      <c r="B49" s="681" t="s">
        <v>1626</v>
      </c>
      <c r="C49" s="681"/>
      <c r="D49" s="681"/>
      <c r="E49" s="5">
        <v>0</v>
      </c>
      <c r="F49" s="94">
        <f>'ESTIMACION DE INGRESOS'!C260</f>
        <v>0</v>
      </c>
      <c r="G49" s="324" t="e">
        <f t="shared" si="1"/>
        <v>#DIV/0!</v>
      </c>
    </row>
    <row r="50" spans="1:7" x14ac:dyDescent="0.2">
      <c r="A50" s="323">
        <v>9.1999999999999993</v>
      </c>
      <c r="B50" s="681" t="s">
        <v>76</v>
      </c>
      <c r="C50" s="681"/>
      <c r="D50" s="681"/>
      <c r="E50" s="6">
        <v>0</v>
      </c>
      <c r="F50" s="94">
        <f>'ESTIMACION DE INGRESOS'!$C$263</f>
        <v>0</v>
      </c>
      <c r="G50" s="324" t="e">
        <f t="shared" si="1"/>
        <v>#DIV/0!</v>
      </c>
    </row>
    <row r="51" spans="1:7" x14ac:dyDescent="0.2">
      <c r="A51" s="323">
        <v>9.3000000000000007</v>
      </c>
      <c r="B51" s="681" t="s">
        <v>1627</v>
      </c>
      <c r="C51" s="681"/>
      <c r="D51" s="681"/>
      <c r="E51" s="6">
        <v>0</v>
      </c>
      <c r="F51" s="94">
        <f>'ESTIMACION DE INGRESOS'!$C$264</f>
        <v>0</v>
      </c>
      <c r="G51" s="324" t="e">
        <f t="shared" si="1"/>
        <v>#DIV/0!</v>
      </c>
    </row>
    <row r="52" spans="1:7" x14ac:dyDescent="0.2">
      <c r="A52" s="323">
        <v>9.4</v>
      </c>
      <c r="B52" s="681" t="s">
        <v>78</v>
      </c>
      <c r="C52" s="681"/>
      <c r="D52" s="681"/>
      <c r="E52" s="6">
        <v>0</v>
      </c>
      <c r="F52" s="94">
        <f>'ESTIMACION DE INGRESOS'!$C$269</f>
        <v>0</v>
      </c>
      <c r="G52" s="324" t="e">
        <f t="shared" si="1"/>
        <v>#DIV/0!</v>
      </c>
    </row>
    <row r="53" spans="1:7" x14ac:dyDescent="0.2">
      <c r="A53" s="323">
        <v>9.5</v>
      </c>
      <c r="B53" s="681" t="s">
        <v>79</v>
      </c>
      <c r="C53" s="681"/>
      <c r="D53" s="681"/>
      <c r="E53" s="6">
        <v>0</v>
      </c>
      <c r="F53" s="94">
        <f>'ESTIMACION DE INGRESOS'!$C$273</f>
        <v>0</v>
      </c>
      <c r="G53" s="324" t="e">
        <f t="shared" si="1"/>
        <v>#DIV/0!</v>
      </c>
    </row>
    <row r="54" spans="1:7" x14ac:dyDescent="0.2">
      <c r="A54" s="323">
        <v>9.6</v>
      </c>
      <c r="B54" s="681" t="s">
        <v>80</v>
      </c>
      <c r="C54" s="681"/>
      <c r="D54" s="681"/>
      <c r="E54" s="6">
        <v>0</v>
      </c>
      <c r="F54" s="94">
        <f>'ESTIMACION DE INGRESOS'!$C$274</f>
        <v>0</v>
      </c>
      <c r="G54" s="329" t="e">
        <f t="shared" si="1"/>
        <v>#DIV/0!</v>
      </c>
    </row>
    <row r="55" spans="1:7" x14ac:dyDescent="0.2">
      <c r="A55" s="326" t="s">
        <v>1339</v>
      </c>
      <c r="B55" s="682" t="s">
        <v>31</v>
      </c>
      <c r="C55" s="682"/>
      <c r="D55" s="682"/>
      <c r="E55" s="283">
        <f>SUM(E56:E58)</f>
        <v>0</v>
      </c>
      <c r="F55" s="283">
        <f>SUM(F56:F58)</f>
        <v>0</v>
      </c>
      <c r="G55" s="328" t="e">
        <f>F55/E55-1</f>
        <v>#DIV/0!</v>
      </c>
    </row>
    <row r="56" spans="1:7" ht="12.75" customHeight="1" x14ac:dyDescent="0.2">
      <c r="A56" s="323">
        <v>10.1</v>
      </c>
      <c r="B56" s="697" t="s">
        <v>1628</v>
      </c>
      <c r="C56" s="698"/>
      <c r="D56" s="699"/>
      <c r="E56" s="91">
        <v>0</v>
      </c>
      <c r="F56" s="95">
        <f>'ESTIMACION DE INGRESOS'!C280</f>
        <v>0</v>
      </c>
      <c r="G56" s="329" t="e">
        <f t="shared" si="1"/>
        <v>#DIV/0!</v>
      </c>
    </row>
    <row r="57" spans="1:7" x14ac:dyDescent="0.2">
      <c r="A57" s="323">
        <v>10.199999999999999</v>
      </c>
      <c r="B57" s="697" t="s">
        <v>1629</v>
      </c>
      <c r="C57" s="698"/>
      <c r="D57" s="699"/>
      <c r="E57" s="91">
        <v>0</v>
      </c>
      <c r="F57" s="95">
        <f>'ESTIMACION DE INGRESOS'!C283</f>
        <v>0</v>
      </c>
      <c r="G57" s="329" t="e">
        <f t="shared" si="1"/>
        <v>#DIV/0!</v>
      </c>
    </row>
    <row r="58" spans="1:7" x14ac:dyDescent="0.2">
      <c r="A58" s="323">
        <v>10.3</v>
      </c>
      <c r="B58" s="253" t="s">
        <v>1630</v>
      </c>
      <c r="C58" s="254"/>
      <c r="D58" s="255"/>
      <c r="E58" s="91">
        <v>0</v>
      </c>
      <c r="F58" s="95">
        <f>'ESTIMACION DE INGRESOS'!C285</f>
        <v>0</v>
      </c>
      <c r="G58" s="329" t="e">
        <f t="shared" si="1"/>
        <v>#DIV/0!</v>
      </c>
    </row>
    <row r="59" spans="1:7" x14ac:dyDescent="0.2">
      <c r="A59" s="330" t="s">
        <v>1340</v>
      </c>
      <c r="B59" s="682" t="s">
        <v>32</v>
      </c>
      <c r="C59" s="682"/>
      <c r="D59" s="682"/>
      <c r="E59" s="284">
        <f>SUM(E60)</f>
        <v>3500000</v>
      </c>
      <c r="F59" s="284">
        <f>SUM(F60)</f>
        <v>3500000</v>
      </c>
      <c r="G59" s="331">
        <f>F59/E59-1</f>
        <v>0</v>
      </c>
    </row>
    <row r="60" spans="1:7" x14ac:dyDescent="0.2">
      <c r="A60" s="323">
        <v>11.1</v>
      </c>
      <c r="B60" s="697" t="s">
        <v>1631</v>
      </c>
      <c r="C60" s="698"/>
      <c r="D60" s="699"/>
      <c r="E60" s="7">
        <v>3500000</v>
      </c>
      <c r="F60" s="94">
        <f>'ESTIMACION DE INGRESOS'!C288</f>
        <v>3500000</v>
      </c>
      <c r="G60" s="332">
        <f>F60/E60-1</f>
        <v>0</v>
      </c>
    </row>
    <row r="61" spans="1:7" x14ac:dyDescent="0.2">
      <c r="A61" s="683" t="s">
        <v>344</v>
      </c>
      <c r="B61" s="684"/>
      <c r="C61" s="684"/>
      <c r="D61" s="684"/>
      <c r="E61" s="333">
        <f>E6+E15+E21+E23+E29+E33+E38+E44+E48+E55+E59</f>
        <v>30991232</v>
      </c>
      <c r="F61" s="333">
        <f>F6+F15+F21+F23+F29+F33+F38+F44+F48+F55+F59</f>
        <v>31645409.59</v>
      </c>
      <c r="G61" s="334">
        <f>F61/E61-1</f>
        <v>2.1108473196548072E-2</v>
      </c>
    </row>
    <row r="62" spans="1:7" ht="12" customHeight="1" x14ac:dyDescent="0.2">
      <c r="A62" s="677"/>
      <c r="B62" s="677"/>
      <c r="C62" s="677"/>
      <c r="D62" s="677"/>
      <c r="E62" s="677"/>
      <c r="F62" s="677"/>
      <c r="G62" s="677"/>
    </row>
    <row r="63" spans="1:7" ht="12" customHeight="1" x14ac:dyDescent="0.2">
      <c r="A63" s="107"/>
      <c r="B63" s="107"/>
      <c r="C63" s="107"/>
      <c r="D63" s="107"/>
      <c r="E63" s="107"/>
      <c r="F63" s="107"/>
      <c r="G63" s="107"/>
    </row>
    <row r="64" spans="1:7" ht="15" customHeight="1" x14ac:dyDescent="0.2">
      <c r="A64" s="107"/>
      <c r="B64" s="107"/>
      <c r="C64" s="107"/>
      <c r="D64" s="107"/>
      <c r="E64" s="107"/>
      <c r="F64" s="107"/>
      <c r="G64" s="107"/>
    </row>
    <row r="65" spans="1:7" ht="46.5" customHeight="1" x14ac:dyDescent="0.2">
      <c r="A65" s="676" t="s">
        <v>1636</v>
      </c>
      <c r="B65" s="676"/>
      <c r="C65" s="676"/>
      <c r="D65" s="676"/>
      <c r="E65" s="90"/>
      <c r="F65" s="90"/>
      <c r="G65" s="90"/>
    </row>
    <row r="66" spans="1:7" x14ac:dyDescent="0.2">
      <c r="A66" s="285" t="s">
        <v>33</v>
      </c>
      <c r="B66" s="286" t="s">
        <v>5</v>
      </c>
      <c r="C66" s="287" t="s">
        <v>1582</v>
      </c>
      <c r="D66" s="288" t="s">
        <v>35</v>
      </c>
      <c r="E66" s="8"/>
      <c r="F66" s="8"/>
      <c r="G66" s="8"/>
    </row>
    <row r="67" spans="1:7" ht="18.75" customHeight="1" x14ac:dyDescent="0.2">
      <c r="A67" s="9">
        <v>1</v>
      </c>
      <c r="B67" s="10" t="s">
        <v>36</v>
      </c>
      <c r="C67" s="11">
        <f>F6+F15+F21+F23+F29+F33+F38</f>
        <v>5816642.5899999999</v>
      </c>
      <c r="D67" s="12">
        <f>C67/C70</f>
        <v>0.18380683534707884</v>
      </c>
    </row>
    <row r="68" spans="1:7" ht="38.25" x14ac:dyDescent="0.2">
      <c r="A68" s="9">
        <v>2</v>
      </c>
      <c r="B68" s="10" t="s">
        <v>37</v>
      </c>
      <c r="C68" s="11">
        <f>F44+F48</f>
        <v>22328767</v>
      </c>
      <c r="D68" s="12">
        <f>C68/C70</f>
        <v>0.70559260535075918</v>
      </c>
    </row>
    <row r="69" spans="1:7" x14ac:dyDescent="0.2">
      <c r="A69" s="9">
        <v>3</v>
      </c>
      <c r="B69" s="10" t="s">
        <v>38</v>
      </c>
      <c r="C69" s="11">
        <f>F55+F59</f>
        <v>3500000</v>
      </c>
      <c r="D69" s="12">
        <f>C69/C70</f>
        <v>0.11060055930216196</v>
      </c>
    </row>
    <row r="70" spans="1:7" x14ac:dyDescent="0.2">
      <c r="A70" s="289"/>
      <c r="B70" s="290" t="s">
        <v>1581</v>
      </c>
      <c r="C70" s="291">
        <f>SUM(C67:C69)</f>
        <v>31645409.59</v>
      </c>
      <c r="D70" s="292">
        <f>SUM(D67:D69)</f>
        <v>1</v>
      </c>
    </row>
    <row r="71" spans="1:7" ht="33" customHeight="1" x14ac:dyDescent="0.2">
      <c r="A71" s="675" t="s">
        <v>1635</v>
      </c>
      <c r="B71" s="675"/>
      <c r="C71" s="675"/>
      <c r="D71" s="675"/>
      <c r="E71" s="90"/>
      <c r="F71" s="90"/>
      <c r="G71" s="90"/>
    </row>
    <row r="72" spans="1:7" x14ac:dyDescent="0.2">
      <c r="A72" s="293" t="s">
        <v>39</v>
      </c>
      <c r="B72" s="293" t="s">
        <v>5</v>
      </c>
      <c r="C72" s="294" t="s">
        <v>1582</v>
      </c>
      <c r="D72" s="295" t="s">
        <v>35</v>
      </c>
      <c r="E72" s="8"/>
      <c r="F72" s="8"/>
      <c r="G72" s="8"/>
    </row>
    <row r="73" spans="1:7" x14ac:dyDescent="0.2">
      <c r="A73" s="9">
        <v>100</v>
      </c>
      <c r="B73" s="101" t="s">
        <v>1331</v>
      </c>
      <c r="C73" s="14">
        <f>F6+F15+F21+F23+F29+F33+F48</f>
        <v>5816642.5899999999</v>
      </c>
      <c r="D73" s="12">
        <f>C73/C79</f>
        <v>0.18380683534707884</v>
      </c>
    </row>
    <row r="74" spans="1:7" x14ac:dyDescent="0.2">
      <c r="A74" s="9">
        <v>200</v>
      </c>
      <c r="B74" s="13" t="s">
        <v>40</v>
      </c>
      <c r="C74" s="14">
        <f>F59</f>
        <v>3500000</v>
      </c>
      <c r="D74" s="12">
        <f>C74/C79</f>
        <v>0.11060055930216196</v>
      </c>
    </row>
    <row r="75" spans="1:7" x14ac:dyDescent="0.2">
      <c r="A75" s="9">
        <v>400</v>
      </c>
      <c r="B75" s="13" t="s">
        <v>41</v>
      </c>
      <c r="C75" s="14">
        <f>F38</f>
        <v>0</v>
      </c>
      <c r="D75" s="12">
        <f>C75/C79</f>
        <v>0</v>
      </c>
    </row>
    <row r="76" spans="1:7" x14ac:dyDescent="0.2">
      <c r="A76" s="9">
        <v>500</v>
      </c>
      <c r="B76" s="13" t="s">
        <v>42</v>
      </c>
      <c r="C76" s="14">
        <f>'ESTIMACION DE INGRESOS'!C246+'ESTIMACION DE INGRESOS'!C248+'ESTIMACION DE INGRESOS'!C256</f>
        <v>22260767</v>
      </c>
      <c r="D76" s="12">
        <f>C76/C79</f>
        <v>0.70344379448431715</v>
      </c>
    </row>
    <row r="77" spans="1:7" x14ac:dyDescent="0.2">
      <c r="A77" s="9">
        <v>600</v>
      </c>
      <c r="B77" s="13" t="s">
        <v>43</v>
      </c>
      <c r="C77" s="14">
        <f>'ESTIMACION DE INGRESOS'!C247+'ESTIMACION DE INGRESOS'!C257</f>
        <v>68000</v>
      </c>
      <c r="D77" s="12">
        <f>C77/C79</f>
        <v>2.1488108664420038E-3</v>
      </c>
    </row>
    <row r="78" spans="1:7" x14ac:dyDescent="0.2">
      <c r="A78" s="9">
        <v>700</v>
      </c>
      <c r="B78" s="13" t="s">
        <v>44</v>
      </c>
      <c r="C78" s="14">
        <f>'ESTIMACION DE INGRESOS'!C258+'S.H-INGRESOS'!F55</f>
        <v>0</v>
      </c>
      <c r="D78" s="12">
        <f>C78/C79</f>
        <v>0</v>
      </c>
    </row>
    <row r="79" spans="1:7" x14ac:dyDescent="0.2">
      <c r="A79" s="289"/>
      <c r="B79" s="290" t="s">
        <v>1581</v>
      </c>
      <c r="C79" s="291">
        <f>SUM(C73:C78)</f>
        <v>31645409.59</v>
      </c>
      <c r="D79" s="296">
        <f>SUM(D73:D78)</f>
        <v>1</v>
      </c>
    </row>
  </sheetData>
  <autoFilter ref="A6:G6">
    <filterColumn colId="1" showButton="0"/>
    <filterColumn colId="2" showButton="0"/>
  </autoFilter>
  <mergeCells count="65">
    <mergeCell ref="B25:D25"/>
    <mergeCell ref="B7:D7"/>
    <mergeCell ref="B8:D8"/>
    <mergeCell ref="B9:D9"/>
    <mergeCell ref="B10:D10"/>
    <mergeCell ref="B11:D11"/>
    <mergeCell ref="B12:D12"/>
    <mergeCell ref="B15:D15"/>
    <mergeCell ref="B21:D21"/>
    <mergeCell ref="B22:D22"/>
    <mergeCell ref="B23:D23"/>
    <mergeCell ref="B24:D24"/>
    <mergeCell ref="B56:D56"/>
    <mergeCell ref="B54:D54"/>
    <mergeCell ref="B49:D49"/>
    <mergeCell ref="B50:D50"/>
    <mergeCell ref="B51:D51"/>
    <mergeCell ref="B60:D60"/>
    <mergeCell ref="B44:D44"/>
    <mergeCell ref="B45:D45"/>
    <mergeCell ref="B57:D57"/>
    <mergeCell ref="B13:D13"/>
    <mergeCell ref="B14:D14"/>
    <mergeCell ref="B43:D43"/>
    <mergeCell ref="B30:D30"/>
    <mergeCell ref="B32:D32"/>
    <mergeCell ref="B33:D33"/>
    <mergeCell ref="B34:D34"/>
    <mergeCell ref="B35:D35"/>
    <mergeCell ref="B37:D37"/>
    <mergeCell ref="B38:D38"/>
    <mergeCell ref="B31:D31"/>
    <mergeCell ref="B36:D36"/>
    <mergeCell ref="A1:G1"/>
    <mergeCell ref="A2:G2"/>
    <mergeCell ref="B40:D40"/>
    <mergeCell ref="B41:D41"/>
    <mergeCell ref="B42:D42"/>
    <mergeCell ref="G3:G4"/>
    <mergeCell ref="A5:G5"/>
    <mergeCell ref="B6:D6"/>
    <mergeCell ref="B39:D39"/>
    <mergeCell ref="B26:D26"/>
    <mergeCell ref="B27:D27"/>
    <mergeCell ref="B28:D28"/>
    <mergeCell ref="B29:D29"/>
    <mergeCell ref="A3:D4"/>
    <mergeCell ref="E3:E4"/>
    <mergeCell ref="F3:F4"/>
    <mergeCell ref="A71:D71"/>
    <mergeCell ref="A65:D65"/>
    <mergeCell ref="A62:G62"/>
    <mergeCell ref="B16:D16"/>
    <mergeCell ref="B17:D17"/>
    <mergeCell ref="B18:D18"/>
    <mergeCell ref="B19:D19"/>
    <mergeCell ref="B20:D20"/>
    <mergeCell ref="B53:D53"/>
    <mergeCell ref="B55:D55"/>
    <mergeCell ref="B52:D52"/>
    <mergeCell ref="B59:D59"/>
    <mergeCell ref="A61:D61"/>
    <mergeCell ref="B46:D46"/>
    <mergeCell ref="B47:D47"/>
    <mergeCell ref="B48:D48"/>
  </mergeCells>
  <dataValidations count="1">
    <dataValidation type="whole" operator="greaterThanOrEqual" allowBlank="1" showInputMessage="1" showErrorMessage="1" sqref="F55:F59 E49:E60 E45:E47 E44:F44 E48:F48 F52 E34:E37 E6:F6 E38:F38 E33:F33 E29:F29 E23:F23 E21:F21 E7:E14 E22 E24:E28 E30:E32 E16:E20">
      <formula1>0</formula1>
    </dataValidation>
  </dataValidations>
  <printOptions horizontalCentered="1"/>
  <pageMargins left="0.39370078740157483" right="0.35433070866141736" top="0.55118110236220474" bottom="1.0236220472440944" header="0.35433070866141736" footer="0.59055118110236227"/>
  <pageSetup scale="75" orientation="portrait" horizontalDpi="4294967295" verticalDpi="4294967295" r:id="rId1"/>
  <headerFooter>
    <oddFooter xml:space="preserve">&amp;L&amp;"-,Cursiva"&amp;10       Ejercicio Fiscal 2018&amp;R&amp;10Página &amp;P de &amp;N&amp;K00+000--&amp;11---------    </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rgb="FF00736F"/>
  </sheetPr>
  <dimension ref="A1:IV219"/>
  <sheetViews>
    <sheetView showGridLines="0" tabSelected="1" zoomScale="90" zoomScaleNormal="90" workbookViewId="0">
      <selection activeCell="F74" sqref="F74"/>
    </sheetView>
  </sheetViews>
  <sheetFormatPr baseColWidth="10" defaultColWidth="0" defaultRowHeight="15" customHeight="1" zeroHeight="1" x14ac:dyDescent="0.25"/>
  <cols>
    <col min="1" max="1" width="8.42578125" style="27" customWidth="1"/>
    <col min="2" max="2" width="32.85546875" style="25" customWidth="1"/>
    <col min="3" max="3" width="17.140625" style="32" customWidth="1"/>
    <col min="4" max="4" width="15.42578125" style="33" customWidth="1"/>
    <col min="5" max="5" width="21.42578125" style="25" customWidth="1"/>
    <col min="6" max="6" width="20.7109375" style="25" customWidth="1"/>
    <col min="7" max="7" width="25.7109375" style="25" customWidth="1"/>
    <col min="8" max="8" width="0.7109375" style="25" customWidth="1"/>
    <col min="9" max="16" width="0" style="25" hidden="1" customWidth="1"/>
    <col min="17" max="17" width="11.42578125" style="25" hidden="1" customWidth="1"/>
    <col min="18" max="18" width="0" style="25" hidden="1" customWidth="1"/>
    <col min="19" max="16384" width="11.42578125" style="25" hidden="1"/>
  </cols>
  <sheetData>
    <row r="1" spans="1:7" ht="33" customHeight="1" x14ac:dyDescent="0.25">
      <c r="A1" s="685" t="s">
        <v>1761</v>
      </c>
      <c r="B1" s="686"/>
      <c r="C1" s="686"/>
      <c r="D1" s="686"/>
      <c r="E1" s="686"/>
      <c r="F1" s="686"/>
      <c r="G1" s="687"/>
    </row>
    <row r="2" spans="1:7" ht="21" customHeight="1" x14ac:dyDescent="0.25">
      <c r="A2" s="688" t="str">
        <f>'Objetivos PMD'!$B$3</f>
        <v>Entidad Pública:   Municipio de Tuxcueca, Jalisco</v>
      </c>
      <c r="B2" s="689"/>
      <c r="C2" s="689"/>
      <c r="D2" s="689"/>
      <c r="E2" s="689"/>
      <c r="F2" s="689"/>
      <c r="G2" s="690"/>
    </row>
    <row r="3" spans="1:7" s="17" customFormat="1" ht="9.75" customHeight="1" x14ac:dyDescent="0.25">
      <c r="A3" s="723" t="s">
        <v>7</v>
      </c>
      <c r="B3" s="723"/>
      <c r="C3" s="723"/>
      <c r="D3" s="723"/>
      <c r="E3" s="724" t="s">
        <v>1762</v>
      </c>
      <c r="F3" s="724" t="s">
        <v>1763</v>
      </c>
      <c r="G3" s="725" t="s">
        <v>1764</v>
      </c>
    </row>
    <row r="4" spans="1:7" s="17" customFormat="1" ht="11.25" customHeight="1" x14ac:dyDescent="0.25">
      <c r="A4" s="723"/>
      <c r="B4" s="723"/>
      <c r="C4" s="723"/>
      <c r="D4" s="723"/>
      <c r="E4" s="724"/>
      <c r="F4" s="724"/>
      <c r="G4" s="725"/>
    </row>
    <row r="5" spans="1:7" s="17" customFormat="1" ht="15.75" x14ac:dyDescent="0.25">
      <c r="A5" s="726" t="s">
        <v>45</v>
      </c>
      <c r="B5" s="727"/>
      <c r="C5" s="727"/>
      <c r="D5" s="727"/>
      <c r="E5" s="727"/>
      <c r="F5" s="727"/>
      <c r="G5" s="728"/>
    </row>
    <row r="6" spans="1:7" s="17" customFormat="1" ht="15" customHeight="1" x14ac:dyDescent="0.25">
      <c r="A6" s="297">
        <v>1000</v>
      </c>
      <c r="B6" s="729" t="s">
        <v>46</v>
      </c>
      <c r="C6" s="729"/>
      <c r="D6" s="729"/>
      <c r="E6" s="298">
        <f>SUM(E7:E13)</f>
        <v>14119227</v>
      </c>
      <c r="F6" s="298">
        <f>SUM(F7:F13)</f>
        <v>16453630</v>
      </c>
      <c r="G6" s="299">
        <f>F6/E6-1</f>
        <v>0.16533504277535882</v>
      </c>
    </row>
    <row r="7" spans="1:7" s="17" customFormat="1" ht="15" customHeight="1" x14ac:dyDescent="0.25">
      <c r="A7" s="83">
        <v>1100</v>
      </c>
      <c r="B7" s="714" t="s">
        <v>47</v>
      </c>
      <c r="C7" s="714"/>
      <c r="D7" s="714"/>
      <c r="E7" s="527">
        <f>'[1]ANEXO II-B PRES. EGR BASE MEN'!$C$6</f>
        <v>11844552</v>
      </c>
      <c r="F7" s="96">
        <f>'PRESUP.EGRESOS FUENTE FINANCIAM'!M7</f>
        <v>14457430</v>
      </c>
      <c r="G7" s="97">
        <f>F7/E7-1</f>
        <v>0.22059745273607656</v>
      </c>
    </row>
    <row r="8" spans="1:7" s="17" customFormat="1" ht="15" customHeight="1" x14ac:dyDescent="0.25">
      <c r="A8" s="83">
        <v>1200</v>
      </c>
      <c r="B8" s="714" t="s">
        <v>48</v>
      </c>
      <c r="C8" s="714"/>
      <c r="D8" s="714"/>
      <c r="E8" s="527">
        <f>'[1]ANEXO II-B PRES. EGR BASE MEN'!$C$11</f>
        <v>672000</v>
      </c>
      <c r="F8" s="96">
        <f>'PRESUP.EGRESOS FUENTE FINANCIAM'!M12</f>
        <v>222000</v>
      </c>
      <c r="G8" s="97">
        <f t="shared" ref="G8:G13" si="0">F8/E8-1</f>
        <v>-0.66964285714285721</v>
      </c>
    </row>
    <row r="9" spans="1:7" s="17" customFormat="1" ht="15" customHeight="1" x14ac:dyDescent="0.25">
      <c r="A9" s="83">
        <v>1300</v>
      </c>
      <c r="B9" s="714" t="s">
        <v>49</v>
      </c>
      <c r="C9" s="714"/>
      <c r="D9" s="714"/>
      <c r="E9" s="527">
        <f>'[1]ANEXO II-B PRES. EGR BASE MEN'!$C$16</f>
        <v>1602675</v>
      </c>
      <c r="F9" s="96">
        <f>'PRESUP.EGRESOS FUENTE FINANCIAM'!M17</f>
        <v>1774200</v>
      </c>
      <c r="G9" s="97">
        <f t="shared" si="0"/>
        <v>0.10702419392578033</v>
      </c>
    </row>
    <row r="10" spans="1:7" s="17" customFormat="1" ht="15" customHeight="1" x14ac:dyDescent="0.25">
      <c r="A10" s="83">
        <v>1400</v>
      </c>
      <c r="B10" s="714" t="s">
        <v>50</v>
      </c>
      <c r="C10" s="714"/>
      <c r="D10" s="714"/>
      <c r="E10" s="527">
        <f>'[1]ANEXO II-B PRES. EGR BASE MEN'!$C$25</f>
        <v>0</v>
      </c>
      <c r="F10" s="96">
        <f>'PRESUP.EGRESOS FUENTE FINANCIAM'!M26</f>
        <v>0</v>
      </c>
      <c r="G10" s="97" t="e">
        <f t="shared" si="0"/>
        <v>#DIV/0!</v>
      </c>
    </row>
    <row r="11" spans="1:7" s="17" customFormat="1" ht="15" customHeight="1" x14ac:dyDescent="0.25">
      <c r="A11" s="83">
        <v>1500</v>
      </c>
      <c r="B11" s="714" t="s">
        <v>51</v>
      </c>
      <c r="C11" s="714"/>
      <c r="D11" s="714"/>
      <c r="E11" s="527">
        <f>'[1]ANEXO II-B PRES. EGR BASE MEN'!$C$30</f>
        <v>0</v>
      </c>
      <c r="F11" s="96">
        <f>'PRESUP.EGRESOS FUENTE FINANCIAM'!M31</f>
        <v>0</v>
      </c>
      <c r="G11" s="97" t="e">
        <f t="shared" si="0"/>
        <v>#DIV/0!</v>
      </c>
    </row>
    <row r="12" spans="1:7" s="17" customFormat="1" ht="15" customHeight="1" x14ac:dyDescent="0.25">
      <c r="A12" s="83">
        <v>1600</v>
      </c>
      <c r="B12" s="714" t="s">
        <v>52</v>
      </c>
      <c r="C12" s="714"/>
      <c r="D12" s="714"/>
      <c r="E12" s="527">
        <f>'[1]ANEXO II-B PRES. EGR BASE MEN'!$C$37</f>
        <v>0</v>
      </c>
      <c r="F12" s="96">
        <f>'PRESUP.EGRESOS FUENTE FINANCIAM'!M38</f>
        <v>0</v>
      </c>
      <c r="G12" s="97" t="e">
        <f t="shared" si="0"/>
        <v>#DIV/0!</v>
      </c>
    </row>
    <row r="13" spans="1:7" s="17" customFormat="1" ht="15" customHeight="1" x14ac:dyDescent="0.25">
      <c r="A13" s="83">
        <v>1700</v>
      </c>
      <c r="B13" s="715" t="s">
        <v>53</v>
      </c>
      <c r="C13" s="716"/>
      <c r="D13" s="717"/>
      <c r="E13" s="527">
        <f>'[1]ANEXO II-B PRES. EGR BASE MEN'!$C$39</f>
        <v>0</v>
      </c>
      <c r="F13" s="96">
        <f>'PRESUP.EGRESOS FUENTE FINANCIAM'!M40</f>
        <v>0</v>
      </c>
      <c r="G13" s="97" t="e">
        <f t="shared" si="0"/>
        <v>#DIV/0!</v>
      </c>
    </row>
    <row r="14" spans="1:7" s="17" customFormat="1" ht="15" customHeight="1" x14ac:dyDescent="0.25">
      <c r="A14" s="300">
        <v>2000</v>
      </c>
      <c r="B14" s="709" t="s">
        <v>54</v>
      </c>
      <c r="C14" s="709"/>
      <c r="D14" s="709"/>
      <c r="E14" s="301">
        <f>SUM(E15:E23)</f>
        <v>1599839</v>
      </c>
      <c r="F14" s="301">
        <f>SUM(F15:F23)</f>
        <v>1768520.2</v>
      </c>
      <c r="G14" s="302">
        <f>F14/E14-1</f>
        <v>0.10543635953367803</v>
      </c>
    </row>
    <row r="15" spans="1:7" s="17" customFormat="1" ht="15" customHeight="1" x14ac:dyDescent="0.25">
      <c r="A15" s="83">
        <v>2100</v>
      </c>
      <c r="B15" s="714" t="s">
        <v>55</v>
      </c>
      <c r="C15" s="714"/>
      <c r="D15" s="714"/>
      <c r="E15" s="527">
        <f>'[1]ANEXO II-B PRES. EGR BASE MEN'!$C$43</f>
        <v>298999</v>
      </c>
      <c r="F15" s="96">
        <f>'PRESUP.EGRESOS FUENTE FINANCIAM'!M44</f>
        <v>307529</v>
      </c>
      <c r="G15" s="97">
        <f>F15/E15-1</f>
        <v>2.85285235067676E-2</v>
      </c>
    </row>
    <row r="16" spans="1:7" s="17" customFormat="1" ht="15" customHeight="1" x14ac:dyDescent="0.25">
      <c r="A16" s="83">
        <v>2200</v>
      </c>
      <c r="B16" s="714" t="s">
        <v>56</v>
      </c>
      <c r="C16" s="714"/>
      <c r="D16" s="714"/>
      <c r="E16" s="527">
        <f>'[1]ANEXO II-B PRES. EGR BASE MEN'!$C$52</f>
        <v>59000</v>
      </c>
      <c r="F16" s="96">
        <f>'PRESUP.EGRESOS FUENTE FINANCIAM'!M53</f>
        <v>61950</v>
      </c>
      <c r="G16" s="97">
        <f t="shared" ref="G16:G23" si="1">F16/E16-1</f>
        <v>5.0000000000000044E-2</v>
      </c>
    </row>
    <row r="17" spans="1:7" s="17" customFormat="1" ht="15" customHeight="1" x14ac:dyDescent="0.25">
      <c r="A17" s="83">
        <v>2300</v>
      </c>
      <c r="B17" s="714" t="s">
        <v>57</v>
      </c>
      <c r="C17" s="714"/>
      <c r="D17" s="714"/>
      <c r="E17" s="527">
        <f>'[1]ANEXO II-B PRES. EGR BASE MEN'!$C$56</f>
        <v>0</v>
      </c>
      <c r="F17" s="96">
        <f>'PRESUP.EGRESOS FUENTE FINANCIAM'!M57</f>
        <v>0</v>
      </c>
      <c r="G17" s="97" t="e">
        <f t="shared" si="1"/>
        <v>#DIV/0!</v>
      </c>
    </row>
    <row r="18" spans="1:7" s="17" customFormat="1" ht="15" customHeight="1" x14ac:dyDescent="0.25">
      <c r="A18" s="83">
        <v>2400</v>
      </c>
      <c r="B18" s="714" t="s">
        <v>58</v>
      </c>
      <c r="C18" s="714"/>
      <c r="D18" s="714"/>
      <c r="E18" s="527">
        <f>'[1]ANEXO II-B PRES. EGR BASE MEN'!$C$66</f>
        <v>4000</v>
      </c>
      <c r="F18" s="96">
        <f>'PRESUP.EGRESOS FUENTE FINANCIAM'!M67</f>
        <v>27260</v>
      </c>
      <c r="G18" s="97">
        <f t="shared" si="1"/>
        <v>5.8150000000000004</v>
      </c>
    </row>
    <row r="19" spans="1:7" s="17" customFormat="1" ht="15" customHeight="1" x14ac:dyDescent="0.25">
      <c r="A19" s="83">
        <v>2500</v>
      </c>
      <c r="B19" s="714" t="s">
        <v>59</v>
      </c>
      <c r="C19" s="714"/>
      <c r="D19" s="714"/>
      <c r="E19" s="527">
        <f>'[1]ANEXO II-B PRES. EGR BASE MEN'!$C$76</f>
        <v>82840</v>
      </c>
      <c r="F19" s="96">
        <f>'PRESUP.EGRESOS FUENTE FINANCIAM'!M77</f>
        <v>86671.2</v>
      </c>
      <c r="G19" s="97">
        <f t="shared" si="1"/>
        <v>4.6248189280540863E-2</v>
      </c>
    </row>
    <row r="20" spans="1:7" s="17" customFormat="1" ht="15" customHeight="1" x14ac:dyDescent="0.25">
      <c r="A20" s="83">
        <v>2600</v>
      </c>
      <c r="B20" s="714" t="s">
        <v>60</v>
      </c>
      <c r="C20" s="714"/>
      <c r="D20" s="714"/>
      <c r="E20" s="527">
        <f>'[1]ANEXO II-B PRES. EGR BASE MEN'!$C$84</f>
        <v>861000</v>
      </c>
      <c r="F20" s="96">
        <f>'PRESUP.EGRESOS FUENTE FINANCIAM'!M85</f>
        <v>990150</v>
      </c>
      <c r="G20" s="97">
        <f t="shared" si="1"/>
        <v>0.14999999999999991</v>
      </c>
    </row>
    <row r="21" spans="1:7" s="17" customFormat="1" ht="15" customHeight="1" x14ac:dyDescent="0.25">
      <c r="A21" s="83">
        <v>2700</v>
      </c>
      <c r="B21" s="715" t="s">
        <v>61</v>
      </c>
      <c r="C21" s="716"/>
      <c r="D21" s="717"/>
      <c r="E21" s="527">
        <f>'[1]ANEXO II-B PRES. EGR BASE MEN'!$C$87</f>
        <v>15000</v>
      </c>
      <c r="F21" s="96">
        <f>'PRESUP.EGRESOS FUENTE FINANCIAM'!M88</f>
        <v>27000</v>
      </c>
      <c r="G21" s="97">
        <f t="shared" si="1"/>
        <v>0.8</v>
      </c>
    </row>
    <row r="22" spans="1:7" s="17" customFormat="1" ht="15" customHeight="1" x14ac:dyDescent="0.25">
      <c r="A22" s="83">
        <v>2800</v>
      </c>
      <c r="B22" s="715" t="s">
        <v>62</v>
      </c>
      <c r="C22" s="716"/>
      <c r="D22" s="717"/>
      <c r="E22" s="527">
        <f>'[1]ANEXO II-B PRES. EGR BASE MEN'!$C$93</f>
        <v>80000</v>
      </c>
      <c r="F22" s="96">
        <f>'PRESUP.EGRESOS FUENTE FINANCIAM'!M94</f>
        <v>61800</v>
      </c>
      <c r="G22" s="97">
        <f t="shared" si="1"/>
        <v>-0.22750000000000004</v>
      </c>
    </row>
    <row r="23" spans="1:7" s="17" customFormat="1" ht="15" customHeight="1" x14ac:dyDescent="0.25">
      <c r="A23" s="83">
        <v>2900</v>
      </c>
      <c r="B23" s="714" t="s">
        <v>63</v>
      </c>
      <c r="C23" s="714"/>
      <c r="D23" s="714"/>
      <c r="E23" s="527">
        <f>'[1]ANEXO II-B PRES. EGR BASE MEN'!$C$97</f>
        <v>199000</v>
      </c>
      <c r="F23" s="96">
        <f>'PRESUP.EGRESOS FUENTE FINANCIAM'!M98</f>
        <v>206160</v>
      </c>
      <c r="G23" s="97">
        <f t="shared" si="1"/>
        <v>3.5979899497487366E-2</v>
      </c>
    </row>
    <row r="24" spans="1:7" s="17" customFormat="1" ht="15" customHeight="1" x14ac:dyDescent="0.25">
      <c r="A24" s="300">
        <v>3000</v>
      </c>
      <c r="B24" s="709" t="s">
        <v>64</v>
      </c>
      <c r="C24" s="709"/>
      <c r="D24" s="709"/>
      <c r="E24" s="301">
        <f>SUM(E25:E33)</f>
        <v>3027886</v>
      </c>
      <c r="F24" s="301">
        <f>SUM(F25:F33)</f>
        <v>4449428</v>
      </c>
      <c r="G24" s="302">
        <f>F24/E24-1</f>
        <v>0.46948332929311087</v>
      </c>
    </row>
    <row r="25" spans="1:7" s="17" customFormat="1" ht="15" customHeight="1" x14ac:dyDescent="0.25">
      <c r="A25" s="83">
        <v>3100</v>
      </c>
      <c r="B25" s="714" t="s">
        <v>65</v>
      </c>
      <c r="C25" s="714"/>
      <c r="D25" s="714"/>
      <c r="E25" s="527">
        <f>'[1]ANEXO II-B PRES. EGR BASE MEN'!$C$108</f>
        <v>2094000</v>
      </c>
      <c r="F25" s="96">
        <f>'PRESUP.EGRESOS FUENTE FINANCIAM'!M109</f>
        <v>3233700</v>
      </c>
      <c r="G25" s="97">
        <f>F25/E25-1</f>
        <v>0.54426934097421209</v>
      </c>
    </row>
    <row r="26" spans="1:7" s="17" customFormat="1" ht="15" customHeight="1" x14ac:dyDescent="0.25">
      <c r="A26" s="83">
        <v>3200</v>
      </c>
      <c r="B26" s="714" t="s">
        <v>66</v>
      </c>
      <c r="C26" s="714"/>
      <c r="D26" s="714"/>
      <c r="E26" s="527">
        <f>'[1]ANEXO II-B PRES. EGR BASE MEN'!$C$118</f>
        <v>95000</v>
      </c>
      <c r="F26" s="96">
        <f>'PRESUP.EGRESOS FUENTE FINANCIAM'!M119</f>
        <v>166900</v>
      </c>
      <c r="G26" s="97">
        <f t="shared" ref="G26:G32" si="2">F26/E26-1</f>
        <v>0.75684210526315798</v>
      </c>
    </row>
    <row r="27" spans="1:7" s="17" customFormat="1" ht="15" customHeight="1" x14ac:dyDescent="0.25">
      <c r="A27" s="83">
        <v>3300</v>
      </c>
      <c r="B27" s="714" t="s">
        <v>67</v>
      </c>
      <c r="C27" s="714"/>
      <c r="D27" s="714"/>
      <c r="E27" s="527">
        <f>'[1]ANEXO II-B PRES. EGR BASE MEN'!$C$128</f>
        <v>45000</v>
      </c>
      <c r="F27" s="96">
        <f>'PRESUP.EGRESOS FUENTE FINANCIAM'!M129</f>
        <v>55000</v>
      </c>
      <c r="G27" s="97">
        <f t="shared" si="2"/>
        <v>0.22222222222222232</v>
      </c>
    </row>
    <row r="28" spans="1:7" s="17" customFormat="1" ht="15" customHeight="1" x14ac:dyDescent="0.25">
      <c r="A28" s="83">
        <v>3400</v>
      </c>
      <c r="B28" s="714" t="s">
        <v>68</v>
      </c>
      <c r="C28" s="714"/>
      <c r="D28" s="714"/>
      <c r="E28" s="527">
        <f>'[1]ANEXO II-B PRES. EGR BASE MEN'!$C$138</f>
        <v>106000</v>
      </c>
      <c r="F28" s="96">
        <f>'PRESUP.EGRESOS FUENTE FINANCIAM'!M139</f>
        <v>113180</v>
      </c>
      <c r="G28" s="97">
        <f t="shared" si="2"/>
        <v>6.7735849056603792E-2</v>
      </c>
    </row>
    <row r="29" spans="1:7" s="17" customFormat="1" ht="15" customHeight="1" x14ac:dyDescent="0.25">
      <c r="A29" s="83">
        <v>3500</v>
      </c>
      <c r="B29" s="714" t="s">
        <v>69</v>
      </c>
      <c r="C29" s="714"/>
      <c r="D29" s="714"/>
      <c r="E29" s="527">
        <f>'[1]ANEXO II-B PRES. EGR BASE MEN'!$C$148</f>
        <v>416000</v>
      </c>
      <c r="F29" s="96">
        <f>'PRESUP.EGRESOS FUENTE FINANCIAM'!M149</f>
        <v>444090</v>
      </c>
      <c r="G29" s="97">
        <f t="shared" si="2"/>
        <v>6.7524038461538538E-2</v>
      </c>
    </row>
    <row r="30" spans="1:7" s="17" customFormat="1" ht="15" customHeight="1" x14ac:dyDescent="0.25">
      <c r="A30" s="83">
        <v>3600</v>
      </c>
      <c r="B30" s="714" t="s">
        <v>70</v>
      </c>
      <c r="C30" s="714"/>
      <c r="D30" s="714"/>
      <c r="E30" s="527">
        <f>'[1]ANEXO II-B PRES. EGR BASE MEN'!$C$158</f>
        <v>54000</v>
      </c>
      <c r="F30" s="96">
        <f>'PRESUP.EGRESOS FUENTE FINANCIAM'!M159</f>
        <v>57730</v>
      </c>
      <c r="G30" s="97">
        <f t="shared" si="2"/>
        <v>6.9074074074074066E-2</v>
      </c>
    </row>
    <row r="31" spans="1:7" s="17" customFormat="1" ht="15" customHeight="1" x14ac:dyDescent="0.25">
      <c r="A31" s="83">
        <v>3700</v>
      </c>
      <c r="B31" s="715" t="s">
        <v>71</v>
      </c>
      <c r="C31" s="716"/>
      <c r="D31" s="717"/>
      <c r="E31" s="527">
        <f>'[1]ANEXO II-B PRES. EGR BASE MEN'!$C$166</f>
        <v>140886</v>
      </c>
      <c r="F31" s="96">
        <f>'PRESUP.EGRESOS FUENTE FINANCIAM'!M167</f>
        <v>182328</v>
      </c>
      <c r="G31" s="97">
        <f t="shared" si="2"/>
        <v>0.2941527192197948</v>
      </c>
    </row>
    <row r="32" spans="1:7" s="17" customFormat="1" ht="15" customHeight="1" x14ac:dyDescent="0.25">
      <c r="A32" s="83">
        <v>3800</v>
      </c>
      <c r="B32" s="715" t="s">
        <v>72</v>
      </c>
      <c r="C32" s="716"/>
      <c r="D32" s="717"/>
      <c r="E32" s="527">
        <f>'[1]ANEXO II-B PRES. EGR BASE MEN'!$C$176</f>
        <v>77000</v>
      </c>
      <c r="F32" s="96">
        <f>'PRESUP.EGRESOS FUENTE FINANCIAM'!M177</f>
        <v>196500</v>
      </c>
      <c r="G32" s="97">
        <f t="shared" si="2"/>
        <v>1.551948051948052</v>
      </c>
    </row>
    <row r="33" spans="1:7" s="17" customFormat="1" ht="15" customHeight="1" x14ac:dyDescent="0.25">
      <c r="A33" s="83">
        <v>3900</v>
      </c>
      <c r="B33" s="714" t="s">
        <v>73</v>
      </c>
      <c r="C33" s="714"/>
      <c r="D33" s="714"/>
      <c r="E33" s="527">
        <f>'[1]ANEXO II-B PRES. EGR BASE MEN'!$C$182</f>
        <v>0</v>
      </c>
      <c r="F33" s="96">
        <f>'PRESUP.EGRESOS FUENTE FINANCIAM'!M183</f>
        <v>0</v>
      </c>
      <c r="G33" s="97" t="e">
        <f>F33/E33-1</f>
        <v>#DIV/0!</v>
      </c>
    </row>
    <row r="34" spans="1:7" s="17" customFormat="1" ht="15" customHeight="1" x14ac:dyDescent="0.25">
      <c r="A34" s="300">
        <v>4000</v>
      </c>
      <c r="B34" s="709" t="s">
        <v>74</v>
      </c>
      <c r="C34" s="709"/>
      <c r="D34" s="709"/>
      <c r="E34" s="301">
        <f>SUM(E35:E43)</f>
        <v>2846389</v>
      </c>
      <c r="F34" s="301">
        <f>SUM(F35:F43)</f>
        <v>1695324</v>
      </c>
      <c r="G34" s="302">
        <f>F34/E34-1</f>
        <v>-0.40439483148649047</v>
      </c>
    </row>
    <row r="35" spans="1:7" s="17" customFormat="1" ht="15.75" x14ac:dyDescent="0.25">
      <c r="A35" s="56">
        <v>4100</v>
      </c>
      <c r="B35" s="708" t="s">
        <v>75</v>
      </c>
      <c r="C35" s="708"/>
      <c r="D35" s="708"/>
      <c r="E35" s="527">
        <f>'[1]ANEXO II-B PRES. EGR BASE MEN'!$C$193</f>
        <v>0</v>
      </c>
      <c r="F35" s="96">
        <f>'PRESUP.EGRESOS FUENTE FINANCIAM'!M194</f>
        <v>0</v>
      </c>
      <c r="G35" s="97" t="e">
        <f t="shared" ref="G35:G74" si="3">F35/E35-1</f>
        <v>#DIV/0!</v>
      </c>
    </row>
    <row r="36" spans="1:7" s="17" customFormat="1" ht="15" customHeight="1" x14ac:dyDescent="0.25">
      <c r="A36" s="56">
        <v>4200</v>
      </c>
      <c r="B36" s="708" t="s">
        <v>76</v>
      </c>
      <c r="C36" s="708"/>
      <c r="D36" s="708"/>
      <c r="E36" s="527">
        <f>'[1]ANEXO II-B PRES. EGR BASE MEN'!$C$203</f>
        <v>1020000</v>
      </c>
      <c r="F36" s="96">
        <f>'PRESUP.EGRESOS FUENTE FINANCIAM'!M204</f>
        <v>1695324</v>
      </c>
      <c r="G36" s="97">
        <f t="shared" si="3"/>
        <v>0.66208235294117657</v>
      </c>
    </row>
    <row r="37" spans="1:7" s="17" customFormat="1" ht="15" customHeight="1" x14ac:dyDescent="0.25">
      <c r="A37" s="56">
        <v>4300</v>
      </c>
      <c r="B37" s="711" t="s">
        <v>77</v>
      </c>
      <c r="C37" s="712"/>
      <c r="D37" s="713"/>
      <c r="E37" s="527">
        <f>'[1]ANEXO II-B PRES. EGR BASE MEN'!$C$209</f>
        <v>0</v>
      </c>
      <c r="F37" s="96">
        <f>'PRESUP.EGRESOS FUENTE FINANCIAM'!M210</f>
        <v>0</v>
      </c>
      <c r="G37" s="97" t="e">
        <f t="shared" si="3"/>
        <v>#DIV/0!</v>
      </c>
    </row>
    <row r="38" spans="1:7" s="17" customFormat="1" ht="15" customHeight="1" x14ac:dyDescent="0.25">
      <c r="A38" s="56">
        <v>4400</v>
      </c>
      <c r="B38" s="708" t="s">
        <v>78</v>
      </c>
      <c r="C38" s="708"/>
      <c r="D38" s="708"/>
      <c r="E38" s="527">
        <f>'[1]ANEXO II-B PRES. EGR BASE MEN'!$C$219</f>
        <v>1594981</v>
      </c>
      <c r="F38" s="96">
        <f>'PRESUP.EGRESOS FUENTE FINANCIAM'!M220</f>
        <v>0</v>
      </c>
      <c r="G38" s="97">
        <f>F38/E38-1</f>
        <v>-1</v>
      </c>
    </row>
    <row r="39" spans="1:7" s="17" customFormat="1" ht="15" customHeight="1" x14ac:dyDescent="0.25">
      <c r="A39" s="56">
        <v>4500</v>
      </c>
      <c r="B39" s="714" t="s">
        <v>79</v>
      </c>
      <c r="C39" s="714"/>
      <c r="D39" s="714"/>
      <c r="E39" s="527">
        <f>'[1]ANEXO II-B PRES. EGR BASE MEN'!$C$228</f>
        <v>231408</v>
      </c>
      <c r="F39" s="96">
        <f>'PRESUP.EGRESOS FUENTE FINANCIAM'!M229</f>
        <v>0</v>
      </c>
      <c r="G39" s="97">
        <f>F39/E39-1</f>
        <v>-1</v>
      </c>
    </row>
    <row r="40" spans="1:7" s="17" customFormat="1" ht="15" customHeight="1" x14ac:dyDescent="0.25">
      <c r="A40" s="56">
        <v>4600</v>
      </c>
      <c r="B40" s="715" t="s">
        <v>80</v>
      </c>
      <c r="C40" s="716"/>
      <c r="D40" s="717"/>
      <c r="E40" s="527">
        <f>'[1]ANEXO II-B PRES. EGR BASE MEN'!$C$232</f>
        <v>0</v>
      </c>
      <c r="F40" s="96">
        <f>'PRESUP.EGRESOS FUENTE FINANCIAM'!M233</f>
        <v>0</v>
      </c>
      <c r="G40" s="97" t="e">
        <f>F40/E40-1</f>
        <v>#DIV/0!</v>
      </c>
    </row>
    <row r="41" spans="1:7" s="17" customFormat="1" ht="15" customHeight="1" x14ac:dyDescent="0.25">
      <c r="A41" s="56">
        <v>4700</v>
      </c>
      <c r="B41" s="715" t="s">
        <v>81</v>
      </c>
      <c r="C41" s="716"/>
      <c r="D41" s="717"/>
      <c r="E41" s="527">
        <f>'[1]ANEXO II-B PRES. EGR BASE MEN'!$C$239</f>
        <v>0</v>
      </c>
      <c r="F41" s="96">
        <f>'PRESUP.EGRESOS FUENTE FINANCIAM'!M240</f>
        <v>0</v>
      </c>
      <c r="G41" s="97" t="e">
        <f>F41/E41-1</f>
        <v>#DIV/0!</v>
      </c>
    </row>
    <row r="42" spans="1:7" s="17" customFormat="1" ht="15" customHeight="1" x14ac:dyDescent="0.25">
      <c r="A42" s="56">
        <v>4800</v>
      </c>
      <c r="B42" s="714" t="s">
        <v>82</v>
      </c>
      <c r="C42" s="714"/>
      <c r="D42" s="714"/>
      <c r="E42" s="527">
        <f>'[1]ANEXO II-B PRES. EGR BASE MEN'!$C$241</f>
        <v>0</v>
      </c>
      <c r="F42" s="96">
        <f>'PRESUP.EGRESOS FUENTE FINANCIAM'!M242</f>
        <v>0</v>
      </c>
      <c r="G42" s="97" t="e">
        <f>F42/E42-1</f>
        <v>#DIV/0!</v>
      </c>
    </row>
    <row r="43" spans="1:7" s="17" customFormat="1" ht="15" customHeight="1" x14ac:dyDescent="0.25">
      <c r="A43" s="56">
        <v>4900</v>
      </c>
      <c r="B43" s="708" t="s">
        <v>83</v>
      </c>
      <c r="C43" s="708"/>
      <c r="D43" s="708"/>
      <c r="E43" s="527">
        <f>'[1]ANEXO II-B PRES. EGR BASE MEN'!$C$247</f>
        <v>0</v>
      </c>
      <c r="F43" s="96">
        <f>'PRESUP.EGRESOS FUENTE FINANCIAM'!M248</f>
        <v>0</v>
      </c>
      <c r="G43" s="97" t="e">
        <f t="shared" si="3"/>
        <v>#DIV/0!</v>
      </c>
    </row>
    <row r="44" spans="1:7" s="17" customFormat="1" ht="15" customHeight="1" x14ac:dyDescent="0.25">
      <c r="A44" s="300">
        <v>5000</v>
      </c>
      <c r="B44" s="709" t="s">
        <v>84</v>
      </c>
      <c r="C44" s="709"/>
      <c r="D44" s="709"/>
      <c r="E44" s="301">
        <f>SUM(E45:E53)</f>
        <v>15000</v>
      </c>
      <c r="F44" s="301">
        <f>SUM(F45:F53)</f>
        <v>55000</v>
      </c>
      <c r="G44" s="302">
        <f t="shared" si="3"/>
        <v>2.6666666666666665</v>
      </c>
    </row>
    <row r="45" spans="1:7" s="17" customFormat="1" ht="15" customHeight="1" x14ac:dyDescent="0.25">
      <c r="A45" s="56">
        <v>5100</v>
      </c>
      <c r="B45" s="708" t="s">
        <v>85</v>
      </c>
      <c r="C45" s="708"/>
      <c r="D45" s="708"/>
      <c r="E45" s="18">
        <v>15000</v>
      </c>
      <c r="F45" s="96">
        <f>'PRESUP.EGRESOS FUENTE FINANCIAM'!M253</f>
        <v>55000</v>
      </c>
      <c r="G45" s="97">
        <f t="shared" si="3"/>
        <v>2.6666666666666665</v>
      </c>
    </row>
    <row r="46" spans="1:7" s="17" customFormat="1" ht="15" customHeight="1" x14ac:dyDescent="0.25">
      <c r="A46" s="56">
        <v>5200</v>
      </c>
      <c r="B46" s="708" t="s">
        <v>86</v>
      </c>
      <c r="C46" s="708"/>
      <c r="D46" s="708"/>
      <c r="E46" s="18">
        <v>0</v>
      </c>
      <c r="F46" s="96">
        <f>'PRESUP.EGRESOS FUENTE FINANCIAM'!M260</f>
        <v>0</v>
      </c>
      <c r="G46" s="97" t="e">
        <f t="shared" si="3"/>
        <v>#DIV/0!</v>
      </c>
    </row>
    <row r="47" spans="1:7" s="17" customFormat="1" ht="15" customHeight="1" x14ac:dyDescent="0.25">
      <c r="A47" s="56">
        <v>5300</v>
      </c>
      <c r="B47" s="708" t="s">
        <v>87</v>
      </c>
      <c r="C47" s="708"/>
      <c r="D47" s="708"/>
      <c r="E47" s="18">
        <v>0</v>
      </c>
      <c r="F47" s="96">
        <f>'PRESUP.EGRESOS FUENTE FINANCIAM'!M265</f>
        <v>0</v>
      </c>
      <c r="G47" s="97" t="e">
        <f t="shared" si="3"/>
        <v>#DIV/0!</v>
      </c>
    </row>
    <row r="48" spans="1:7" s="17" customFormat="1" ht="15" customHeight="1" x14ac:dyDescent="0.25">
      <c r="A48" s="56">
        <v>5400</v>
      </c>
      <c r="B48" s="708" t="s">
        <v>88</v>
      </c>
      <c r="C48" s="708"/>
      <c r="D48" s="708"/>
      <c r="E48" s="18">
        <v>0</v>
      </c>
      <c r="F48" s="96">
        <f>'PRESUP.EGRESOS FUENTE FINANCIAM'!M268</f>
        <v>0</v>
      </c>
      <c r="G48" s="97" t="e">
        <f t="shared" ref="G48:G53" si="4">F48/E48-1</f>
        <v>#DIV/0!</v>
      </c>
    </row>
    <row r="49" spans="1:256" s="17" customFormat="1" ht="15" customHeight="1" x14ac:dyDescent="0.25">
      <c r="A49" s="56">
        <v>5500</v>
      </c>
      <c r="B49" s="714" t="s">
        <v>89</v>
      </c>
      <c r="C49" s="714"/>
      <c r="D49" s="714"/>
      <c r="E49" s="19">
        <v>0</v>
      </c>
      <c r="F49" s="96">
        <f>'PRESUP.EGRESOS FUENTE FINANCIAM'!M275</f>
        <v>0</v>
      </c>
      <c r="G49" s="97" t="e">
        <f t="shared" si="4"/>
        <v>#DIV/0!</v>
      </c>
    </row>
    <row r="50" spans="1:256" s="17" customFormat="1" ht="15" customHeight="1" x14ac:dyDescent="0.25">
      <c r="A50" s="56">
        <v>5600</v>
      </c>
      <c r="B50" s="715" t="s">
        <v>90</v>
      </c>
      <c r="C50" s="716"/>
      <c r="D50" s="717"/>
      <c r="E50" s="19">
        <v>0</v>
      </c>
      <c r="F50" s="96">
        <f>'PRESUP.EGRESOS FUENTE FINANCIAM'!M277</f>
        <v>0</v>
      </c>
      <c r="G50" s="97" t="e">
        <f t="shared" si="4"/>
        <v>#DIV/0!</v>
      </c>
    </row>
    <row r="51" spans="1:256" s="17" customFormat="1" ht="15" customHeight="1" x14ac:dyDescent="0.25">
      <c r="A51" s="56">
        <v>5700</v>
      </c>
      <c r="B51" s="715" t="s">
        <v>91</v>
      </c>
      <c r="C51" s="716"/>
      <c r="D51" s="717"/>
      <c r="E51" s="19">
        <v>0</v>
      </c>
      <c r="F51" s="96">
        <f>'PRESUP.EGRESOS FUENTE FINANCIAM'!M286</f>
        <v>0</v>
      </c>
      <c r="G51" s="97" t="e">
        <f t="shared" si="4"/>
        <v>#DIV/0!</v>
      </c>
    </row>
    <row r="52" spans="1:256" s="17" customFormat="1" ht="15" customHeight="1" x14ac:dyDescent="0.25">
      <c r="A52" s="56">
        <v>5800</v>
      </c>
      <c r="B52" s="714" t="s">
        <v>92</v>
      </c>
      <c r="C52" s="714"/>
      <c r="D52" s="714"/>
      <c r="E52" s="19">
        <v>0</v>
      </c>
      <c r="F52" s="96">
        <f>'PRESUP.EGRESOS FUENTE FINANCIAM'!M296</f>
        <v>0</v>
      </c>
      <c r="G52" s="97" t="e">
        <f t="shared" si="4"/>
        <v>#DIV/0!</v>
      </c>
    </row>
    <row r="53" spans="1:256" s="17" customFormat="1" ht="15" customHeight="1" x14ac:dyDescent="0.25">
      <c r="A53" s="56">
        <v>5900</v>
      </c>
      <c r="B53" s="708" t="s">
        <v>93</v>
      </c>
      <c r="C53" s="708"/>
      <c r="D53" s="708"/>
      <c r="E53" s="18">
        <v>0</v>
      </c>
      <c r="F53" s="96">
        <f>'PRESUP.EGRESOS FUENTE FINANCIAM'!M301</f>
        <v>0</v>
      </c>
      <c r="G53" s="97" t="e">
        <f t="shared" si="4"/>
        <v>#DIV/0!</v>
      </c>
    </row>
    <row r="54" spans="1:256" s="17" customFormat="1" ht="15" customHeight="1" x14ac:dyDescent="0.25">
      <c r="A54" s="300">
        <v>6000</v>
      </c>
      <c r="B54" s="709" t="s">
        <v>94</v>
      </c>
      <c r="C54" s="709"/>
      <c r="D54" s="709"/>
      <c r="E54" s="301">
        <f>SUM(E55:E57)</f>
        <v>7058134</v>
      </c>
      <c r="F54" s="301">
        <f>SUM(F55:F57)</f>
        <v>4714997</v>
      </c>
      <c r="G54" s="302">
        <f t="shared" si="3"/>
        <v>-0.3319768369373548</v>
      </c>
    </row>
    <row r="55" spans="1:256" s="17" customFormat="1" ht="15" customHeight="1" x14ac:dyDescent="0.25">
      <c r="A55" s="85">
        <v>6100</v>
      </c>
      <c r="B55" s="710" t="s">
        <v>95</v>
      </c>
      <c r="C55" s="710"/>
      <c r="D55" s="710"/>
      <c r="E55" s="527">
        <f>'[1]ANEXO II-B PRES. EGR BASE MEN'!$C$311</f>
        <v>5058134</v>
      </c>
      <c r="F55" s="96">
        <f>'PRESUP.EGRESOS FUENTE FINANCIAM'!M312</f>
        <v>4714997</v>
      </c>
      <c r="G55" s="97">
        <f t="shared" si="3"/>
        <v>-6.783865354298646E-2</v>
      </c>
    </row>
    <row r="56" spans="1:256" s="17" customFormat="1" ht="15" customHeight="1" x14ac:dyDescent="0.25">
      <c r="A56" s="56">
        <v>6200</v>
      </c>
      <c r="B56" s="708" t="s">
        <v>96</v>
      </c>
      <c r="C56" s="708"/>
      <c r="D56" s="708"/>
      <c r="E56" s="527">
        <f>'[1]ANEXO II-B PRES. EGR BASE MEN'!$C$320</f>
        <v>0</v>
      </c>
      <c r="F56" s="96">
        <f>'PRESUP.EGRESOS FUENTE FINANCIAM'!M321</f>
        <v>0</v>
      </c>
      <c r="G56" s="97" t="e">
        <f t="shared" si="3"/>
        <v>#DIV/0!</v>
      </c>
    </row>
    <row r="57" spans="1:256" s="17" customFormat="1" ht="15" customHeight="1" x14ac:dyDescent="0.25">
      <c r="A57" s="56">
        <v>6300</v>
      </c>
      <c r="B57" s="708" t="s">
        <v>97</v>
      </c>
      <c r="C57" s="708"/>
      <c r="D57" s="708"/>
      <c r="E57" s="527">
        <f>'[1]ANEXO II-B PRES. EGR BASE MEN'!$C$329</f>
        <v>2000000</v>
      </c>
      <c r="F57" s="96">
        <f>'PRESUP.EGRESOS FUENTE FINANCIAM'!M330</f>
        <v>0</v>
      </c>
      <c r="G57" s="97">
        <f t="shared" si="3"/>
        <v>-1</v>
      </c>
    </row>
    <row r="58" spans="1:256" s="17" customFormat="1" ht="15.75" customHeight="1" x14ac:dyDescent="0.25">
      <c r="A58" s="300">
        <v>7000</v>
      </c>
      <c r="B58" s="709" t="s">
        <v>98</v>
      </c>
      <c r="C58" s="709"/>
      <c r="D58" s="709"/>
      <c r="E58" s="301">
        <f>SUM(E59:E65)</f>
        <v>0</v>
      </c>
      <c r="F58" s="301">
        <f>SUM(F59:F65)</f>
        <v>0</v>
      </c>
      <c r="G58" s="302" t="e">
        <f t="shared" si="3"/>
        <v>#DIV/0!</v>
      </c>
    </row>
    <row r="59" spans="1:256" s="17" customFormat="1" ht="15.75" x14ac:dyDescent="0.25">
      <c r="A59" s="56">
        <v>7100</v>
      </c>
      <c r="B59" s="708" t="s">
        <v>99</v>
      </c>
      <c r="C59" s="708"/>
      <c r="D59" s="708"/>
      <c r="E59" s="57">
        <v>0</v>
      </c>
      <c r="F59" s="96">
        <f>'PRESUP.EGRESOS FUENTE FINANCIAM'!M334</f>
        <v>0</v>
      </c>
      <c r="G59" s="97" t="e">
        <f t="shared" si="3"/>
        <v>#DIV/0!</v>
      </c>
      <c r="H59" s="20"/>
      <c r="I59" s="21">
        <v>61</v>
      </c>
      <c r="J59" s="721"/>
      <c r="K59" s="721"/>
      <c r="L59" s="722"/>
      <c r="M59" s="22">
        <v>61</v>
      </c>
      <c r="N59" s="721"/>
      <c r="O59" s="721"/>
      <c r="P59" s="722"/>
      <c r="Q59" s="22">
        <v>61</v>
      </c>
      <c r="R59" s="721"/>
      <c r="S59" s="721"/>
      <c r="T59" s="722"/>
      <c r="U59" s="22">
        <v>61</v>
      </c>
      <c r="V59" s="721"/>
      <c r="W59" s="721"/>
      <c r="X59" s="722"/>
      <c r="Y59" s="22">
        <v>61</v>
      </c>
      <c r="Z59" s="721"/>
      <c r="AA59" s="721"/>
      <c r="AB59" s="722"/>
      <c r="AC59" s="22">
        <v>61</v>
      </c>
      <c r="AD59" s="721"/>
      <c r="AE59" s="721"/>
      <c r="AF59" s="722"/>
      <c r="AG59" s="22">
        <v>61</v>
      </c>
      <c r="AH59" s="721"/>
      <c r="AI59" s="721"/>
      <c r="AJ59" s="722"/>
      <c r="AK59" s="22">
        <v>61</v>
      </c>
      <c r="AL59" s="721"/>
      <c r="AM59" s="721"/>
      <c r="AN59" s="722"/>
      <c r="AO59" s="22">
        <v>61</v>
      </c>
      <c r="AP59" s="721"/>
      <c r="AQ59" s="721"/>
      <c r="AR59" s="722"/>
      <c r="AS59" s="22">
        <v>61</v>
      </c>
      <c r="AT59" s="721"/>
      <c r="AU59" s="721"/>
      <c r="AV59" s="722"/>
      <c r="AW59" s="22">
        <v>61</v>
      </c>
      <c r="AX59" s="721"/>
      <c r="AY59" s="721"/>
      <c r="AZ59" s="722"/>
      <c r="BA59" s="22">
        <v>61</v>
      </c>
      <c r="BB59" s="721"/>
      <c r="BC59" s="721"/>
      <c r="BD59" s="722"/>
      <c r="BE59" s="22">
        <v>61</v>
      </c>
      <c r="BF59" s="721"/>
      <c r="BG59" s="721"/>
      <c r="BH59" s="722"/>
      <c r="BI59" s="22">
        <v>61</v>
      </c>
      <c r="BJ59" s="721"/>
      <c r="BK59" s="721"/>
      <c r="BL59" s="722"/>
      <c r="BM59" s="22">
        <v>61</v>
      </c>
      <c r="BN59" s="721"/>
      <c r="BO59" s="721"/>
      <c r="BP59" s="722"/>
      <c r="BQ59" s="22">
        <v>61</v>
      </c>
      <c r="BR59" s="721"/>
      <c r="BS59" s="721"/>
      <c r="BT59" s="722"/>
      <c r="BU59" s="22">
        <v>61</v>
      </c>
      <c r="BV59" s="721"/>
      <c r="BW59" s="721"/>
      <c r="BX59" s="722"/>
      <c r="BY59" s="22">
        <v>61</v>
      </c>
      <c r="BZ59" s="721"/>
      <c r="CA59" s="721"/>
      <c r="CB59" s="722"/>
      <c r="CC59" s="22">
        <v>61</v>
      </c>
      <c r="CD59" s="721"/>
      <c r="CE59" s="721"/>
      <c r="CF59" s="722"/>
      <c r="CG59" s="22">
        <v>61</v>
      </c>
      <c r="CH59" s="721"/>
      <c r="CI59" s="721"/>
      <c r="CJ59" s="722"/>
      <c r="CK59" s="22">
        <v>61</v>
      </c>
      <c r="CL59" s="721"/>
      <c r="CM59" s="721"/>
      <c r="CN59" s="722"/>
      <c r="CO59" s="22">
        <v>61</v>
      </c>
      <c r="CP59" s="721"/>
      <c r="CQ59" s="721"/>
      <c r="CR59" s="722"/>
      <c r="CS59" s="22">
        <v>61</v>
      </c>
      <c r="CT59" s="721"/>
      <c r="CU59" s="721"/>
      <c r="CV59" s="722"/>
      <c r="CW59" s="22">
        <v>61</v>
      </c>
      <c r="CX59" s="721"/>
      <c r="CY59" s="721"/>
      <c r="CZ59" s="722"/>
      <c r="DA59" s="22">
        <v>61</v>
      </c>
      <c r="DB59" s="721"/>
      <c r="DC59" s="721"/>
      <c r="DD59" s="722"/>
      <c r="DE59" s="22">
        <v>61</v>
      </c>
      <c r="DF59" s="721"/>
      <c r="DG59" s="721"/>
      <c r="DH59" s="722"/>
      <c r="DI59" s="22">
        <v>61</v>
      </c>
      <c r="DJ59" s="721"/>
      <c r="DK59" s="721"/>
      <c r="DL59" s="722"/>
      <c r="DM59" s="22">
        <v>61</v>
      </c>
      <c r="DN59" s="721"/>
      <c r="DO59" s="721"/>
      <c r="DP59" s="722"/>
      <c r="DQ59" s="22">
        <v>61</v>
      </c>
      <c r="DR59" s="721"/>
      <c r="DS59" s="721"/>
      <c r="DT59" s="722"/>
      <c r="DU59" s="22">
        <v>61</v>
      </c>
      <c r="DV59" s="721"/>
      <c r="DW59" s="721"/>
      <c r="DX59" s="722"/>
      <c r="DY59" s="22">
        <v>61</v>
      </c>
      <c r="DZ59" s="721"/>
      <c r="EA59" s="721"/>
      <c r="EB59" s="722"/>
      <c r="EC59" s="22">
        <v>61</v>
      </c>
      <c r="ED59" s="721"/>
      <c r="EE59" s="721"/>
      <c r="EF59" s="722"/>
      <c r="EG59" s="22">
        <v>61</v>
      </c>
      <c r="EH59" s="721"/>
      <c r="EI59" s="721"/>
      <c r="EJ59" s="722"/>
      <c r="EK59" s="22">
        <v>61</v>
      </c>
      <c r="EL59" s="721"/>
      <c r="EM59" s="721"/>
      <c r="EN59" s="722"/>
      <c r="EO59" s="22">
        <v>61</v>
      </c>
      <c r="EP59" s="721"/>
      <c r="EQ59" s="721"/>
      <c r="ER59" s="722"/>
      <c r="ES59" s="22">
        <v>61</v>
      </c>
      <c r="ET59" s="721"/>
      <c r="EU59" s="721"/>
      <c r="EV59" s="722"/>
      <c r="EW59" s="22">
        <v>61</v>
      </c>
      <c r="EX59" s="721"/>
      <c r="EY59" s="721"/>
      <c r="EZ59" s="722"/>
      <c r="FA59" s="22">
        <v>61</v>
      </c>
      <c r="FB59" s="721"/>
      <c r="FC59" s="721"/>
      <c r="FD59" s="722"/>
      <c r="FE59" s="22">
        <v>61</v>
      </c>
      <c r="FF59" s="721"/>
      <c r="FG59" s="721"/>
      <c r="FH59" s="722"/>
      <c r="FI59" s="22">
        <v>61</v>
      </c>
      <c r="FJ59" s="721"/>
      <c r="FK59" s="721"/>
      <c r="FL59" s="722"/>
      <c r="FM59" s="22">
        <v>61</v>
      </c>
      <c r="FN59" s="721"/>
      <c r="FO59" s="721"/>
      <c r="FP59" s="722"/>
      <c r="FQ59" s="22">
        <v>61</v>
      </c>
      <c r="FR59" s="721"/>
      <c r="FS59" s="721"/>
      <c r="FT59" s="722"/>
      <c r="FU59" s="22">
        <v>61</v>
      </c>
      <c r="FV59" s="721"/>
      <c r="FW59" s="721"/>
      <c r="FX59" s="722"/>
      <c r="FY59" s="22">
        <v>61</v>
      </c>
      <c r="FZ59" s="721"/>
      <c r="GA59" s="721"/>
      <c r="GB59" s="722"/>
      <c r="GC59" s="22">
        <v>61</v>
      </c>
      <c r="GD59" s="721"/>
      <c r="GE59" s="721"/>
      <c r="GF59" s="722"/>
      <c r="GG59" s="22">
        <v>61</v>
      </c>
      <c r="GH59" s="721"/>
      <c r="GI59" s="721"/>
      <c r="GJ59" s="722"/>
      <c r="GK59" s="22">
        <v>61</v>
      </c>
      <c r="GL59" s="721"/>
      <c r="GM59" s="721"/>
      <c r="GN59" s="722"/>
      <c r="GO59" s="22">
        <v>61</v>
      </c>
      <c r="GP59" s="721"/>
      <c r="GQ59" s="721"/>
      <c r="GR59" s="722"/>
      <c r="GS59" s="22">
        <v>61</v>
      </c>
      <c r="GT59" s="721"/>
      <c r="GU59" s="721"/>
      <c r="GV59" s="722"/>
      <c r="GW59" s="22">
        <v>61</v>
      </c>
      <c r="GX59" s="721"/>
      <c r="GY59" s="721"/>
      <c r="GZ59" s="722"/>
      <c r="HA59" s="22">
        <v>61</v>
      </c>
      <c r="HB59" s="721"/>
      <c r="HC59" s="721"/>
      <c r="HD59" s="722"/>
      <c r="HE59" s="22">
        <v>61</v>
      </c>
      <c r="HF59" s="721"/>
      <c r="HG59" s="721"/>
      <c r="HH59" s="722"/>
      <c r="HI59" s="22">
        <v>61</v>
      </c>
      <c r="HJ59" s="721"/>
      <c r="HK59" s="721"/>
      <c r="HL59" s="722"/>
      <c r="HM59" s="22">
        <v>61</v>
      </c>
      <c r="HN59" s="721"/>
      <c r="HO59" s="721"/>
      <c r="HP59" s="722"/>
      <c r="HQ59" s="22">
        <v>61</v>
      </c>
      <c r="HR59" s="721"/>
      <c r="HS59" s="721"/>
      <c r="HT59" s="722"/>
      <c r="HU59" s="22">
        <v>61</v>
      </c>
      <c r="HV59" s="721"/>
      <c r="HW59" s="721"/>
      <c r="HX59" s="722"/>
      <c r="HY59" s="22">
        <v>61</v>
      </c>
      <c r="HZ59" s="721"/>
      <c r="IA59" s="721"/>
      <c r="IB59" s="722"/>
      <c r="IC59" s="22">
        <v>61</v>
      </c>
      <c r="ID59" s="721"/>
      <c r="IE59" s="721"/>
      <c r="IF59" s="722"/>
      <c r="IG59" s="22">
        <v>61</v>
      </c>
      <c r="IH59" s="721"/>
      <c r="II59" s="721"/>
      <c r="IJ59" s="722"/>
      <c r="IK59" s="22">
        <v>61</v>
      </c>
      <c r="IL59" s="721"/>
      <c r="IM59" s="721"/>
      <c r="IN59" s="722"/>
      <c r="IO59" s="22">
        <v>61</v>
      </c>
      <c r="IP59" s="721"/>
      <c r="IQ59" s="721"/>
      <c r="IR59" s="722"/>
      <c r="IS59" s="22">
        <v>61</v>
      </c>
      <c r="IT59" s="721"/>
      <c r="IU59" s="721"/>
      <c r="IV59" s="722"/>
    </row>
    <row r="60" spans="1:256" s="17" customFormat="1" ht="15.75" x14ac:dyDescent="0.25">
      <c r="A60" s="56">
        <v>7200</v>
      </c>
      <c r="B60" s="708" t="s">
        <v>100</v>
      </c>
      <c r="C60" s="708"/>
      <c r="D60" s="708"/>
      <c r="E60" s="57">
        <v>0</v>
      </c>
      <c r="F60" s="96">
        <f>'PRESUP.EGRESOS FUENTE FINANCIAM'!M337</f>
        <v>0</v>
      </c>
      <c r="G60" s="97" t="e">
        <f t="shared" si="3"/>
        <v>#DIV/0!</v>
      </c>
      <c r="H60" s="20"/>
      <c r="I60" s="21"/>
      <c r="J60" s="23"/>
      <c r="K60" s="23"/>
      <c r="L60" s="24"/>
      <c r="M60" s="22"/>
      <c r="N60" s="23"/>
      <c r="O60" s="23"/>
      <c r="P60" s="24"/>
      <c r="Q60" s="22"/>
      <c r="R60" s="23"/>
      <c r="S60" s="23"/>
      <c r="T60" s="24"/>
      <c r="U60" s="22"/>
      <c r="V60" s="23"/>
      <c r="W60" s="23"/>
      <c r="X60" s="24"/>
      <c r="Y60" s="22"/>
      <c r="Z60" s="23"/>
      <c r="AA60" s="23"/>
      <c r="AB60" s="24"/>
      <c r="AC60" s="22"/>
      <c r="AD60" s="23"/>
      <c r="AE60" s="23"/>
      <c r="AF60" s="24"/>
      <c r="AG60" s="22"/>
      <c r="AH60" s="23"/>
      <c r="AI60" s="23"/>
      <c r="AJ60" s="24"/>
      <c r="AK60" s="22"/>
      <c r="AL60" s="23"/>
      <c r="AM60" s="23"/>
      <c r="AN60" s="24"/>
      <c r="AO60" s="22"/>
      <c r="AP60" s="23"/>
      <c r="AQ60" s="23"/>
      <c r="AR60" s="24"/>
      <c r="AS60" s="22"/>
      <c r="AT60" s="23"/>
      <c r="AU60" s="23"/>
      <c r="AV60" s="24"/>
      <c r="AW60" s="22"/>
      <c r="AX60" s="23"/>
      <c r="AY60" s="23"/>
      <c r="AZ60" s="24"/>
      <c r="BA60" s="22"/>
      <c r="BB60" s="23"/>
      <c r="BC60" s="23"/>
      <c r="BD60" s="24"/>
      <c r="BE60" s="22"/>
      <c r="BF60" s="23"/>
      <c r="BG60" s="23"/>
      <c r="BH60" s="24"/>
      <c r="BI60" s="22"/>
      <c r="BJ60" s="23"/>
      <c r="BK60" s="23"/>
      <c r="BL60" s="24"/>
      <c r="BM60" s="22"/>
      <c r="BN60" s="23"/>
      <c r="BO60" s="23"/>
      <c r="BP60" s="24"/>
      <c r="BQ60" s="22"/>
      <c r="BR60" s="23"/>
      <c r="BS60" s="23"/>
      <c r="BT60" s="24"/>
      <c r="BU60" s="22"/>
      <c r="BV60" s="23"/>
      <c r="BW60" s="23"/>
      <c r="BX60" s="24"/>
      <c r="BY60" s="22"/>
      <c r="BZ60" s="23"/>
      <c r="CA60" s="23"/>
      <c r="CB60" s="24"/>
      <c r="CC60" s="22"/>
      <c r="CD60" s="23"/>
      <c r="CE60" s="23"/>
      <c r="CF60" s="24"/>
      <c r="CG60" s="22"/>
      <c r="CH60" s="23"/>
      <c r="CI60" s="23"/>
      <c r="CJ60" s="24"/>
      <c r="CK60" s="22"/>
      <c r="CL60" s="23"/>
      <c r="CM60" s="23"/>
      <c r="CN60" s="24"/>
      <c r="CO60" s="22"/>
      <c r="CP60" s="23"/>
      <c r="CQ60" s="23"/>
      <c r="CR60" s="24"/>
      <c r="CS60" s="22"/>
      <c r="CT60" s="23"/>
      <c r="CU60" s="23"/>
      <c r="CV60" s="24"/>
      <c r="CW60" s="22"/>
      <c r="CX60" s="23"/>
      <c r="CY60" s="23"/>
      <c r="CZ60" s="24"/>
      <c r="DA60" s="22"/>
      <c r="DB60" s="23"/>
      <c r="DC60" s="23"/>
      <c r="DD60" s="24"/>
      <c r="DE60" s="22"/>
      <c r="DF60" s="23"/>
      <c r="DG60" s="23"/>
      <c r="DH60" s="24"/>
      <c r="DI60" s="22"/>
      <c r="DJ60" s="23"/>
      <c r="DK60" s="23"/>
      <c r="DL60" s="24"/>
      <c r="DM60" s="22"/>
      <c r="DN60" s="23"/>
      <c r="DO60" s="23"/>
      <c r="DP60" s="24"/>
      <c r="DQ60" s="22"/>
      <c r="DR60" s="23"/>
      <c r="DS60" s="23"/>
      <c r="DT60" s="24"/>
      <c r="DU60" s="22"/>
      <c r="DV60" s="23"/>
      <c r="DW60" s="23"/>
      <c r="DX60" s="24"/>
      <c r="DY60" s="22"/>
      <c r="DZ60" s="23"/>
      <c r="EA60" s="23"/>
      <c r="EB60" s="24"/>
      <c r="EC60" s="22"/>
      <c r="ED60" s="23"/>
      <c r="EE60" s="23"/>
      <c r="EF60" s="24"/>
      <c r="EG60" s="22"/>
      <c r="EH60" s="23"/>
      <c r="EI60" s="23"/>
      <c r="EJ60" s="24"/>
      <c r="EK60" s="22"/>
      <c r="EL60" s="23"/>
      <c r="EM60" s="23"/>
      <c r="EN60" s="24"/>
      <c r="EO60" s="22"/>
      <c r="EP60" s="23"/>
      <c r="EQ60" s="23"/>
      <c r="ER60" s="24"/>
      <c r="ES60" s="22"/>
      <c r="ET60" s="23"/>
      <c r="EU60" s="23"/>
      <c r="EV60" s="24"/>
      <c r="EW60" s="22"/>
      <c r="EX60" s="23"/>
      <c r="EY60" s="23"/>
      <c r="EZ60" s="24"/>
      <c r="FA60" s="22"/>
      <c r="FB60" s="23"/>
      <c r="FC60" s="23"/>
      <c r="FD60" s="24"/>
      <c r="FE60" s="22"/>
      <c r="FF60" s="23"/>
      <c r="FG60" s="23"/>
      <c r="FH60" s="24"/>
      <c r="FI60" s="22"/>
      <c r="FJ60" s="23"/>
      <c r="FK60" s="23"/>
      <c r="FL60" s="24"/>
      <c r="FM60" s="22"/>
      <c r="FN60" s="23"/>
      <c r="FO60" s="23"/>
      <c r="FP60" s="24"/>
      <c r="FQ60" s="22"/>
      <c r="FR60" s="23"/>
      <c r="FS60" s="23"/>
      <c r="FT60" s="24"/>
      <c r="FU60" s="22"/>
      <c r="FV60" s="23"/>
      <c r="FW60" s="23"/>
      <c r="FX60" s="24"/>
      <c r="FY60" s="22"/>
      <c r="FZ60" s="23"/>
      <c r="GA60" s="23"/>
      <c r="GB60" s="24"/>
      <c r="GC60" s="22"/>
      <c r="GD60" s="23"/>
      <c r="GE60" s="23"/>
      <c r="GF60" s="24"/>
      <c r="GG60" s="22"/>
      <c r="GH60" s="23"/>
      <c r="GI60" s="23"/>
      <c r="GJ60" s="24"/>
      <c r="GK60" s="22"/>
      <c r="GL60" s="23"/>
      <c r="GM60" s="23"/>
      <c r="GN60" s="24"/>
      <c r="GO60" s="22"/>
      <c r="GP60" s="23"/>
      <c r="GQ60" s="23"/>
      <c r="GR60" s="24"/>
      <c r="GS60" s="22"/>
      <c r="GT60" s="23"/>
      <c r="GU60" s="23"/>
      <c r="GV60" s="24"/>
      <c r="GW60" s="22"/>
      <c r="GX60" s="23"/>
      <c r="GY60" s="23"/>
      <c r="GZ60" s="24"/>
      <c r="HA60" s="22"/>
      <c r="HB60" s="23"/>
      <c r="HC60" s="23"/>
      <c r="HD60" s="24"/>
      <c r="HE60" s="22"/>
      <c r="HF60" s="23"/>
      <c r="HG60" s="23"/>
      <c r="HH60" s="24"/>
      <c r="HI60" s="22"/>
      <c r="HJ60" s="23"/>
      <c r="HK60" s="23"/>
      <c r="HL60" s="24"/>
      <c r="HM60" s="22"/>
      <c r="HN60" s="23"/>
      <c r="HO60" s="23"/>
      <c r="HP60" s="24"/>
      <c r="HQ60" s="22"/>
      <c r="HR60" s="23"/>
      <c r="HS60" s="23"/>
      <c r="HT60" s="24"/>
      <c r="HU60" s="22"/>
      <c r="HV60" s="23"/>
      <c r="HW60" s="23"/>
      <c r="HX60" s="24"/>
      <c r="HY60" s="22"/>
      <c r="HZ60" s="23"/>
      <c r="IA60" s="23"/>
      <c r="IB60" s="24"/>
      <c r="IC60" s="22"/>
      <c r="ID60" s="23"/>
      <c r="IE60" s="23"/>
      <c r="IF60" s="24"/>
      <c r="IG60" s="22"/>
      <c r="IH60" s="23"/>
      <c r="II60" s="23"/>
      <c r="IJ60" s="24"/>
      <c r="IK60" s="22"/>
      <c r="IL60" s="23"/>
      <c r="IM60" s="23"/>
      <c r="IN60" s="24"/>
      <c r="IO60" s="22"/>
      <c r="IP60" s="23"/>
      <c r="IQ60" s="23"/>
      <c r="IR60" s="24"/>
      <c r="IS60" s="22"/>
      <c r="IT60" s="23"/>
      <c r="IU60" s="23"/>
      <c r="IV60" s="24"/>
    </row>
    <row r="61" spans="1:256" s="17" customFormat="1" ht="15.75" x14ac:dyDescent="0.25">
      <c r="A61" s="56">
        <v>7300</v>
      </c>
      <c r="B61" s="708" t="s">
        <v>101</v>
      </c>
      <c r="C61" s="708"/>
      <c r="D61" s="708"/>
      <c r="E61" s="57">
        <v>0</v>
      </c>
      <c r="F61" s="96">
        <f>'PRESUP.EGRESOS FUENTE FINANCIAM'!M347</f>
        <v>0</v>
      </c>
      <c r="G61" s="97" t="e">
        <f t="shared" si="3"/>
        <v>#DIV/0!</v>
      </c>
      <c r="H61" s="20"/>
      <c r="I61" s="21"/>
      <c r="J61" s="23"/>
      <c r="K61" s="23"/>
      <c r="L61" s="24"/>
      <c r="M61" s="22"/>
      <c r="N61" s="23"/>
      <c r="O61" s="23"/>
      <c r="P61" s="24"/>
      <c r="Q61" s="22"/>
      <c r="R61" s="23"/>
      <c r="S61" s="23"/>
      <c r="T61" s="24"/>
      <c r="U61" s="22"/>
      <c r="V61" s="23"/>
      <c r="W61" s="23"/>
      <c r="X61" s="24"/>
      <c r="Y61" s="22"/>
      <c r="Z61" s="23"/>
      <c r="AA61" s="23"/>
      <c r="AB61" s="24"/>
      <c r="AC61" s="22"/>
      <c r="AD61" s="23"/>
      <c r="AE61" s="23"/>
      <c r="AF61" s="24"/>
      <c r="AG61" s="22"/>
      <c r="AH61" s="23"/>
      <c r="AI61" s="23"/>
      <c r="AJ61" s="24"/>
      <c r="AK61" s="22"/>
      <c r="AL61" s="23"/>
      <c r="AM61" s="23"/>
      <c r="AN61" s="24"/>
      <c r="AO61" s="22"/>
      <c r="AP61" s="23"/>
      <c r="AQ61" s="23"/>
      <c r="AR61" s="24"/>
      <c r="AS61" s="22"/>
      <c r="AT61" s="23"/>
      <c r="AU61" s="23"/>
      <c r="AV61" s="24"/>
      <c r="AW61" s="22"/>
      <c r="AX61" s="23"/>
      <c r="AY61" s="23"/>
      <c r="AZ61" s="24"/>
      <c r="BA61" s="22"/>
      <c r="BB61" s="23"/>
      <c r="BC61" s="23"/>
      <c r="BD61" s="24"/>
      <c r="BE61" s="22"/>
      <c r="BF61" s="23"/>
      <c r="BG61" s="23"/>
      <c r="BH61" s="24"/>
      <c r="BI61" s="22"/>
      <c r="BJ61" s="23"/>
      <c r="BK61" s="23"/>
      <c r="BL61" s="24"/>
      <c r="BM61" s="22"/>
      <c r="BN61" s="23"/>
      <c r="BO61" s="23"/>
      <c r="BP61" s="24"/>
      <c r="BQ61" s="22"/>
      <c r="BR61" s="23"/>
      <c r="BS61" s="23"/>
      <c r="BT61" s="24"/>
      <c r="BU61" s="22"/>
      <c r="BV61" s="23"/>
      <c r="BW61" s="23"/>
      <c r="BX61" s="24"/>
      <c r="BY61" s="22"/>
      <c r="BZ61" s="23"/>
      <c r="CA61" s="23"/>
      <c r="CB61" s="24"/>
      <c r="CC61" s="22"/>
      <c r="CD61" s="23"/>
      <c r="CE61" s="23"/>
      <c r="CF61" s="24"/>
      <c r="CG61" s="22"/>
      <c r="CH61" s="23"/>
      <c r="CI61" s="23"/>
      <c r="CJ61" s="24"/>
      <c r="CK61" s="22"/>
      <c r="CL61" s="23"/>
      <c r="CM61" s="23"/>
      <c r="CN61" s="24"/>
      <c r="CO61" s="22"/>
      <c r="CP61" s="23"/>
      <c r="CQ61" s="23"/>
      <c r="CR61" s="24"/>
      <c r="CS61" s="22"/>
      <c r="CT61" s="23"/>
      <c r="CU61" s="23"/>
      <c r="CV61" s="24"/>
      <c r="CW61" s="22"/>
      <c r="CX61" s="23"/>
      <c r="CY61" s="23"/>
      <c r="CZ61" s="24"/>
      <c r="DA61" s="22"/>
      <c r="DB61" s="23"/>
      <c r="DC61" s="23"/>
      <c r="DD61" s="24"/>
      <c r="DE61" s="22"/>
      <c r="DF61" s="23"/>
      <c r="DG61" s="23"/>
      <c r="DH61" s="24"/>
      <c r="DI61" s="22"/>
      <c r="DJ61" s="23"/>
      <c r="DK61" s="23"/>
      <c r="DL61" s="24"/>
      <c r="DM61" s="22"/>
      <c r="DN61" s="23"/>
      <c r="DO61" s="23"/>
      <c r="DP61" s="24"/>
      <c r="DQ61" s="22"/>
      <c r="DR61" s="23"/>
      <c r="DS61" s="23"/>
      <c r="DT61" s="24"/>
      <c r="DU61" s="22"/>
      <c r="DV61" s="23"/>
      <c r="DW61" s="23"/>
      <c r="DX61" s="24"/>
      <c r="DY61" s="22"/>
      <c r="DZ61" s="23"/>
      <c r="EA61" s="23"/>
      <c r="EB61" s="24"/>
      <c r="EC61" s="22"/>
      <c r="ED61" s="23"/>
      <c r="EE61" s="23"/>
      <c r="EF61" s="24"/>
      <c r="EG61" s="22"/>
      <c r="EH61" s="23"/>
      <c r="EI61" s="23"/>
      <c r="EJ61" s="24"/>
      <c r="EK61" s="22"/>
      <c r="EL61" s="23"/>
      <c r="EM61" s="23"/>
      <c r="EN61" s="24"/>
      <c r="EO61" s="22"/>
      <c r="EP61" s="23"/>
      <c r="EQ61" s="23"/>
      <c r="ER61" s="24"/>
      <c r="ES61" s="22"/>
      <c r="ET61" s="23"/>
      <c r="EU61" s="23"/>
      <c r="EV61" s="24"/>
      <c r="EW61" s="22"/>
      <c r="EX61" s="23"/>
      <c r="EY61" s="23"/>
      <c r="EZ61" s="24"/>
      <c r="FA61" s="22"/>
      <c r="FB61" s="23"/>
      <c r="FC61" s="23"/>
      <c r="FD61" s="24"/>
      <c r="FE61" s="22"/>
      <c r="FF61" s="23"/>
      <c r="FG61" s="23"/>
      <c r="FH61" s="24"/>
      <c r="FI61" s="22"/>
      <c r="FJ61" s="23"/>
      <c r="FK61" s="23"/>
      <c r="FL61" s="24"/>
      <c r="FM61" s="22"/>
      <c r="FN61" s="23"/>
      <c r="FO61" s="23"/>
      <c r="FP61" s="24"/>
      <c r="FQ61" s="22"/>
      <c r="FR61" s="23"/>
      <c r="FS61" s="23"/>
      <c r="FT61" s="24"/>
      <c r="FU61" s="22"/>
      <c r="FV61" s="23"/>
      <c r="FW61" s="23"/>
      <c r="FX61" s="24"/>
      <c r="FY61" s="22"/>
      <c r="FZ61" s="23"/>
      <c r="GA61" s="23"/>
      <c r="GB61" s="24"/>
      <c r="GC61" s="22"/>
      <c r="GD61" s="23"/>
      <c r="GE61" s="23"/>
      <c r="GF61" s="24"/>
      <c r="GG61" s="22"/>
      <c r="GH61" s="23"/>
      <c r="GI61" s="23"/>
      <c r="GJ61" s="24"/>
      <c r="GK61" s="22"/>
      <c r="GL61" s="23"/>
      <c r="GM61" s="23"/>
      <c r="GN61" s="24"/>
      <c r="GO61" s="22"/>
      <c r="GP61" s="23"/>
      <c r="GQ61" s="23"/>
      <c r="GR61" s="24"/>
      <c r="GS61" s="22"/>
      <c r="GT61" s="23"/>
      <c r="GU61" s="23"/>
      <c r="GV61" s="24"/>
      <c r="GW61" s="22"/>
      <c r="GX61" s="23"/>
      <c r="GY61" s="23"/>
      <c r="GZ61" s="24"/>
      <c r="HA61" s="22"/>
      <c r="HB61" s="23"/>
      <c r="HC61" s="23"/>
      <c r="HD61" s="24"/>
      <c r="HE61" s="22"/>
      <c r="HF61" s="23"/>
      <c r="HG61" s="23"/>
      <c r="HH61" s="24"/>
      <c r="HI61" s="22"/>
      <c r="HJ61" s="23"/>
      <c r="HK61" s="23"/>
      <c r="HL61" s="24"/>
      <c r="HM61" s="22"/>
      <c r="HN61" s="23"/>
      <c r="HO61" s="23"/>
      <c r="HP61" s="24"/>
      <c r="HQ61" s="22"/>
      <c r="HR61" s="23"/>
      <c r="HS61" s="23"/>
      <c r="HT61" s="24"/>
      <c r="HU61" s="22"/>
      <c r="HV61" s="23"/>
      <c r="HW61" s="23"/>
      <c r="HX61" s="24"/>
      <c r="HY61" s="22"/>
      <c r="HZ61" s="23"/>
      <c r="IA61" s="23"/>
      <c r="IB61" s="24"/>
      <c r="IC61" s="22"/>
      <c r="ID61" s="23"/>
      <c r="IE61" s="23"/>
      <c r="IF61" s="24"/>
      <c r="IG61" s="22"/>
      <c r="IH61" s="23"/>
      <c r="II61" s="23"/>
      <c r="IJ61" s="24"/>
      <c r="IK61" s="22"/>
      <c r="IL61" s="23"/>
      <c r="IM61" s="23"/>
      <c r="IN61" s="24"/>
      <c r="IO61" s="22"/>
      <c r="IP61" s="23"/>
      <c r="IQ61" s="23"/>
      <c r="IR61" s="24"/>
      <c r="IS61" s="22"/>
      <c r="IT61" s="23"/>
      <c r="IU61" s="23"/>
      <c r="IV61" s="24"/>
    </row>
    <row r="62" spans="1:256" s="17" customFormat="1" ht="15.75" x14ac:dyDescent="0.25">
      <c r="A62" s="56">
        <v>7400</v>
      </c>
      <c r="B62" s="708" t="s">
        <v>102</v>
      </c>
      <c r="C62" s="708"/>
      <c r="D62" s="708"/>
      <c r="E62" s="57">
        <v>0</v>
      </c>
      <c r="F62" s="96">
        <f>'PRESUP.EGRESOS FUENTE FINANCIAM'!M354</f>
        <v>0</v>
      </c>
      <c r="G62" s="97" t="e">
        <f t="shared" si="3"/>
        <v>#DIV/0!</v>
      </c>
      <c r="H62" s="20"/>
      <c r="I62" s="21">
        <v>62</v>
      </c>
      <c r="J62" s="721"/>
      <c r="K62" s="721"/>
      <c r="L62" s="722"/>
      <c r="M62" s="22">
        <v>62</v>
      </c>
      <c r="N62" s="721"/>
      <c r="O62" s="721"/>
      <c r="P62" s="722"/>
      <c r="Q62" s="22">
        <v>62</v>
      </c>
      <c r="R62" s="721"/>
      <c r="S62" s="721"/>
      <c r="T62" s="722"/>
      <c r="U62" s="22">
        <v>62</v>
      </c>
      <c r="V62" s="721"/>
      <c r="W62" s="721"/>
      <c r="X62" s="722"/>
      <c r="Y62" s="22">
        <v>62</v>
      </c>
      <c r="Z62" s="721"/>
      <c r="AA62" s="721"/>
      <c r="AB62" s="722"/>
      <c r="AC62" s="22">
        <v>62</v>
      </c>
      <c r="AD62" s="721"/>
      <c r="AE62" s="721"/>
      <c r="AF62" s="722"/>
      <c r="AG62" s="22">
        <v>62</v>
      </c>
      <c r="AH62" s="721"/>
      <c r="AI62" s="721"/>
      <c r="AJ62" s="722"/>
      <c r="AK62" s="22">
        <v>62</v>
      </c>
      <c r="AL62" s="721"/>
      <c r="AM62" s="721"/>
      <c r="AN62" s="722"/>
      <c r="AO62" s="22">
        <v>62</v>
      </c>
      <c r="AP62" s="721"/>
      <c r="AQ62" s="721"/>
      <c r="AR62" s="722"/>
      <c r="AS62" s="22">
        <v>62</v>
      </c>
      <c r="AT62" s="721"/>
      <c r="AU62" s="721"/>
      <c r="AV62" s="722"/>
      <c r="AW62" s="22">
        <v>62</v>
      </c>
      <c r="AX62" s="721"/>
      <c r="AY62" s="721"/>
      <c r="AZ62" s="722"/>
      <c r="BA62" s="22">
        <v>62</v>
      </c>
      <c r="BB62" s="721"/>
      <c r="BC62" s="721"/>
      <c r="BD62" s="722"/>
      <c r="BE62" s="22">
        <v>62</v>
      </c>
      <c r="BF62" s="721"/>
      <c r="BG62" s="721"/>
      <c r="BH62" s="722"/>
      <c r="BI62" s="22">
        <v>62</v>
      </c>
      <c r="BJ62" s="721"/>
      <c r="BK62" s="721"/>
      <c r="BL62" s="722"/>
      <c r="BM62" s="22">
        <v>62</v>
      </c>
      <c r="BN62" s="721"/>
      <c r="BO62" s="721"/>
      <c r="BP62" s="722"/>
      <c r="BQ62" s="22">
        <v>62</v>
      </c>
      <c r="BR62" s="721"/>
      <c r="BS62" s="721"/>
      <c r="BT62" s="722"/>
      <c r="BU62" s="22">
        <v>62</v>
      </c>
      <c r="BV62" s="721"/>
      <c r="BW62" s="721"/>
      <c r="BX62" s="722"/>
      <c r="BY62" s="22">
        <v>62</v>
      </c>
      <c r="BZ62" s="721"/>
      <c r="CA62" s="721"/>
      <c r="CB62" s="722"/>
      <c r="CC62" s="22">
        <v>62</v>
      </c>
      <c r="CD62" s="721"/>
      <c r="CE62" s="721"/>
      <c r="CF62" s="722"/>
      <c r="CG62" s="22">
        <v>62</v>
      </c>
      <c r="CH62" s="721"/>
      <c r="CI62" s="721"/>
      <c r="CJ62" s="722"/>
      <c r="CK62" s="22">
        <v>62</v>
      </c>
      <c r="CL62" s="721"/>
      <c r="CM62" s="721"/>
      <c r="CN62" s="722"/>
      <c r="CO62" s="22">
        <v>62</v>
      </c>
      <c r="CP62" s="721"/>
      <c r="CQ62" s="721"/>
      <c r="CR62" s="722"/>
      <c r="CS62" s="22">
        <v>62</v>
      </c>
      <c r="CT62" s="721"/>
      <c r="CU62" s="721"/>
      <c r="CV62" s="722"/>
      <c r="CW62" s="22">
        <v>62</v>
      </c>
      <c r="CX62" s="721"/>
      <c r="CY62" s="721"/>
      <c r="CZ62" s="722"/>
      <c r="DA62" s="22">
        <v>62</v>
      </c>
      <c r="DB62" s="721"/>
      <c r="DC62" s="721"/>
      <c r="DD62" s="722"/>
      <c r="DE62" s="22">
        <v>62</v>
      </c>
      <c r="DF62" s="721"/>
      <c r="DG62" s="721"/>
      <c r="DH62" s="722"/>
      <c r="DI62" s="22">
        <v>62</v>
      </c>
      <c r="DJ62" s="721"/>
      <c r="DK62" s="721"/>
      <c r="DL62" s="722"/>
      <c r="DM62" s="22">
        <v>62</v>
      </c>
      <c r="DN62" s="721"/>
      <c r="DO62" s="721"/>
      <c r="DP62" s="722"/>
      <c r="DQ62" s="22">
        <v>62</v>
      </c>
      <c r="DR62" s="721"/>
      <c r="DS62" s="721"/>
      <c r="DT62" s="722"/>
      <c r="DU62" s="22">
        <v>62</v>
      </c>
      <c r="DV62" s="721"/>
      <c r="DW62" s="721"/>
      <c r="DX62" s="722"/>
      <c r="DY62" s="22">
        <v>62</v>
      </c>
      <c r="DZ62" s="721"/>
      <c r="EA62" s="721"/>
      <c r="EB62" s="722"/>
      <c r="EC62" s="22">
        <v>62</v>
      </c>
      <c r="ED62" s="721"/>
      <c r="EE62" s="721"/>
      <c r="EF62" s="722"/>
      <c r="EG62" s="22">
        <v>62</v>
      </c>
      <c r="EH62" s="721"/>
      <c r="EI62" s="721"/>
      <c r="EJ62" s="722"/>
      <c r="EK62" s="22">
        <v>62</v>
      </c>
      <c r="EL62" s="721"/>
      <c r="EM62" s="721"/>
      <c r="EN62" s="722"/>
      <c r="EO62" s="22">
        <v>62</v>
      </c>
      <c r="EP62" s="721"/>
      <c r="EQ62" s="721"/>
      <c r="ER62" s="722"/>
      <c r="ES62" s="22">
        <v>62</v>
      </c>
      <c r="ET62" s="721"/>
      <c r="EU62" s="721"/>
      <c r="EV62" s="722"/>
      <c r="EW62" s="22">
        <v>62</v>
      </c>
      <c r="EX62" s="721"/>
      <c r="EY62" s="721"/>
      <c r="EZ62" s="722"/>
      <c r="FA62" s="22">
        <v>62</v>
      </c>
      <c r="FB62" s="721"/>
      <c r="FC62" s="721"/>
      <c r="FD62" s="722"/>
      <c r="FE62" s="22">
        <v>62</v>
      </c>
      <c r="FF62" s="721"/>
      <c r="FG62" s="721"/>
      <c r="FH62" s="722"/>
      <c r="FI62" s="22">
        <v>62</v>
      </c>
      <c r="FJ62" s="721"/>
      <c r="FK62" s="721"/>
      <c r="FL62" s="722"/>
      <c r="FM62" s="22">
        <v>62</v>
      </c>
      <c r="FN62" s="721"/>
      <c r="FO62" s="721"/>
      <c r="FP62" s="722"/>
      <c r="FQ62" s="22">
        <v>62</v>
      </c>
      <c r="FR62" s="721"/>
      <c r="FS62" s="721"/>
      <c r="FT62" s="722"/>
      <c r="FU62" s="22">
        <v>62</v>
      </c>
      <c r="FV62" s="721"/>
      <c r="FW62" s="721"/>
      <c r="FX62" s="722"/>
      <c r="FY62" s="22">
        <v>62</v>
      </c>
      <c r="FZ62" s="721"/>
      <c r="GA62" s="721"/>
      <c r="GB62" s="722"/>
      <c r="GC62" s="22">
        <v>62</v>
      </c>
      <c r="GD62" s="721"/>
      <c r="GE62" s="721"/>
      <c r="GF62" s="722"/>
      <c r="GG62" s="22">
        <v>62</v>
      </c>
      <c r="GH62" s="721"/>
      <c r="GI62" s="721"/>
      <c r="GJ62" s="722"/>
      <c r="GK62" s="22">
        <v>62</v>
      </c>
      <c r="GL62" s="721"/>
      <c r="GM62" s="721"/>
      <c r="GN62" s="722"/>
      <c r="GO62" s="22">
        <v>62</v>
      </c>
      <c r="GP62" s="721"/>
      <c r="GQ62" s="721"/>
      <c r="GR62" s="722"/>
      <c r="GS62" s="22">
        <v>62</v>
      </c>
      <c r="GT62" s="721"/>
      <c r="GU62" s="721"/>
      <c r="GV62" s="722"/>
      <c r="GW62" s="22">
        <v>62</v>
      </c>
      <c r="GX62" s="721"/>
      <c r="GY62" s="721"/>
      <c r="GZ62" s="722"/>
      <c r="HA62" s="22">
        <v>62</v>
      </c>
      <c r="HB62" s="721"/>
      <c r="HC62" s="721"/>
      <c r="HD62" s="722"/>
      <c r="HE62" s="22">
        <v>62</v>
      </c>
      <c r="HF62" s="721"/>
      <c r="HG62" s="721"/>
      <c r="HH62" s="722"/>
      <c r="HI62" s="22">
        <v>62</v>
      </c>
      <c r="HJ62" s="721"/>
      <c r="HK62" s="721"/>
      <c r="HL62" s="722"/>
      <c r="HM62" s="22">
        <v>62</v>
      </c>
      <c r="HN62" s="721"/>
      <c r="HO62" s="721"/>
      <c r="HP62" s="722"/>
      <c r="HQ62" s="22">
        <v>62</v>
      </c>
      <c r="HR62" s="721"/>
      <c r="HS62" s="721"/>
      <c r="HT62" s="722"/>
      <c r="HU62" s="22">
        <v>62</v>
      </c>
      <c r="HV62" s="721"/>
      <c r="HW62" s="721"/>
      <c r="HX62" s="722"/>
      <c r="HY62" s="22">
        <v>62</v>
      </c>
      <c r="HZ62" s="721"/>
      <c r="IA62" s="721"/>
      <c r="IB62" s="722"/>
      <c r="IC62" s="22">
        <v>62</v>
      </c>
      <c r="ID62" s="721"/>
      <c r="IE62" s="721"/>
      <c r="IF62" s="722"/>
      <c r="IG62" s="22">
        <v>62</v>
      </c>
      <c r="IH62" s="721"/>
      <c r="II62" s="721"/>
      <c r="IJ62" s="722"/>
      <c r="IK62" s="22">
        <v>62</v>
      </c>
      <c r="IL62" s="721"/>
      <c r="IM62" s="721"/>
      <c r="IN62" s="722"/>
      <c r="IO62" s="22">
        <v>62</v>
      </c>
      <c r="IP62" s="721"/>
      <c r="IQ62" s="721"/>
      <c r="IR62" s="722"/>
      <c r="IS62" s="22">
        <v>62</v>
      </c>
      <c r="IT62" s="721"/>
      <c r="IU62" s="721"/>
      <c r="IV62" s="722"/>
    </row>
    <row r="63" spans="1:256" s="17" customFormat="1" ht="15" customHeight="1" x14ac:dyDescent="0.25">
      <c r="A63" s="56">
        <v>7500</v>
      </c>
      <c r="B63" s="708" t="s">
        <v>103</v>
      </c>
      <c r="C63" s="708"/>
      <c r="D63" s="708"/>
      <c r="E63" s="18">
        <v>0</v>
      </c>
      <c r="F63" s="96">
        <f>'PRESUP.EGRESOS FUENTE FINANCIAM'!M364</f>
        <v>0</v>
      </c>
      <c r="G63" s="97" t="e">
        <f t="shared" si="3"/>
        <v>#DIV/0!</v>
      </c>
    </row>
    <row r="64" spans="1:256" s="17" customFormat="1" ht="15" customHeight="1" x14ac:dyDescent="0.25">
      <c r="A64" s="56">
        <v>7600</v>
      </c>
      <c r="B64" s="708" t="s">
        <v>104</v>
      </c>
      <c r="C64" s="708"/>
      <c r="D64" s="708"/>
      <c r="E64" s="18">
        <v>0</v>
      </c>
      <c r="F64" s="96">
        <f>'PRESUP.EGRESOS FUENTE FINANCIAM'!M374</f>
        <v>0</v>
      </c>
      <c r="G64" s="97" t="e">
        <f t="shared" si="3"/>
        <v>#DIV/0!</v>
      </c>
    </row>
    <row r="65" spans="1:8" s="17" customFormat="1" ht="15" customHeight="1" x14ac:dyDescent="0.25">
      <c r="A65" s="56">
        <v>7900</v>
      </c>
      <c r="B65" s="708" t="s">
        <v>105</v>
      </c>
      <c r="C65" s="708"/>
      <c r="D65" s="708"/>
      <c r="E65" s="18">
        <v>0</v>
      </c>
      <c r="F65" s="96">
        <f>'PRESUP.EGRESOS FUENTE FINANCIAM'!M377</f>
        <v>0</v>
      </c>
      <c r="G65" s="97" t="e">
        <f t="shared" si="3"/>
        <v>#DIV/0!</v>
      </c>
    </row>
    <row r="66" spans="1:8" s="17" customFormat="1" ht="15.75" customHeight="1" x14ac:dyDescent="0.25">
      <c r="A66" s="300">
        <v>8000</v>
      </c>
      <c r="B66" s="709" t="s">
        <v>27</v>
      </c>
      <c r="C66" s="709"/>
      <c r="D66" s="709"/>
      <c r="E66" s="303">
        <v>0</v>
      </c>
      <c r="F66" s="301">
        <f>'PRESUP.EGRESOS FUENTE FINANCIAM'!M381</f>
        <v>0</v>
      </c>
      <c r="G66" s="302" t="e">
        <f t="shared" si="3"/>
        <v>#DIV/0!</v>
      </c>
    </row>
    <row r="67" spans="1:8" s="17" customFormat="1" ht="15.75" x14ac:dyDescent="0.25">
      <c r="A67" s="300">
        <v>9000</v>
      </c>
      <c r="B67" s="709" t="s">
        <v>106</v>
      </c>
      <c r="C67" s="709"/>
      <c r="D67" s="709"/>
      <c r="E67" s="301">
        <f>SUM(E68:E74)</f>
        <v>2910934</v>
      </c>
      <c r="F67" s="301">
        <f>SUM(F68:F74)</f>
        <v>1158798.96</v>
      </c>
      <c r="G67" s="302">
        <f t="shared" si="3"/>
        <v>-0.60191506918398008</v>
      </c>
    </row>
    <row r="68" spans="1:8" s="17" customFormat="1" ht="15.75" x14ac:dyDescent="0.25">
      <c r="A68" s="56">
        <v>9100</v>
      </c>
      <c r="B68" s="708" t="s">
        <v>107</v>
      </c>
      <c r="C68" s="708"/>
      <c r="D68" s="708"/>
      <c r="E68" s="527">
        <f>'[1]ANEXO II-B PRES. EGR BASE MEN'!$C$399</f>
        <v>787728</v>
      </c>
      <c r="F68" s="96">
        <v>503255.16</v>
      </c>
      <c r="G68" s="97">
        <f t="shared" si="3"/>
        <v>-0.36113079641703738</v>
      </c>
    </row>
    <row r="69" spans="1:8" s="17" customFormat="1" ht="15.75" x14ac:dyDescent="0.25">
      <c r="A69" s="56">
        <v>9200</v>
      </c>
      <c r="B69" s="708" t="s">
        <v>108</v>
      </c>
      <c r="C69" s="708"/>
      <c r="D69" s="708"/>
      <c r="E69" s="527">
        <f>'[1]ANEXO II-B PRES. EGR BASE MEN'!$C$408</f>
        <v>696000</v>
      </c>
      <c r="F69" s="96">
        <v>655543.80000000005</v>
      </c>
      <c r="G69" s="97">
        <f t="shared" si="3"/>
        <v>-5.8126724137930963E-2</v>
      </c>
    </row>
    <row r="70" spans="1:8" s="17" customFormat="1" ht="15.75" x14ac:dyDescent="0.25">
      <c r="A70" s="56">
        <v>9300</v>
      </c>
      <c r="B70" s="708" t="s">
        <v>109</v>
      </c>
      <c r="C70" s="708"/>
      <c r="D70" s="708"/>
      <c r="E70" s="527">
        <f>'[1]ANEXO II-B PRES. EGR BASE MEN'!$C$417</f>
        <v>0</v>
      </c>
      <c r="F70" s="96">
        <f>'PRESUP.EGRESOS FUENTE FINANCIAM'!M418</f>
        <v>0</v>
      </c>
      <c r="G70" s="97" t="e">
        <f t="shared" si="3"/>
        <v>#DIV/0!</v>
      </c>
    </row>
    <row r="71" spans="1:8" s="17" customFormat="1" ht="15.75" x14ac:dyDescent="0.25">
      <c r="A71" s="56">
        <v>9400</v>
      </c>
      <c r="B71" s="708" t="s">
        <v>110</v>
      </c>
      <c r="C71" s="708"/>
      <c r="D71" s="708"/>
      <c r="E71" s="527">
        <f>'[1]ANEXO II-B PRES. EGR BASE MEN'!$C$420</f>
        <v>0</v>
      </c>
      <c r="F71" s="96">
        <f>'PRESUP.EGRESOS FUENTE FINANCIAM'!M421</f>
        <v>0</v>
      </c>
      <c r="G71" s="97" t="e">
        <f t="shared" si="3"/>
        <v>#DIV/0!</v>
      </c>
    </row>
    <row r="72" spans="1:8" s="17" customFormat="1" ht="15.75" x14ac:dyDescent="0.25">
      <c r="A72" s="56">
        <v>9500</v>
      </c>
      <c r="B72" s="708" t="s">
        <v>111</v>
      </c>
      <c r="C72" s="708"/>
      <c r="D72" s="708"/>
      <c r="E72" s="527">
        <f>'[1]ANEXO II-B PRES. EGR BASE MEN'!$C$423</f>
        <v>0</v>
      </c>
      <c r="F72" s="96">
        <f>'PRESUP.EGRESOS FUENTE FINANCIAM'!M424</f>
        <v>0</v>
      </c>
      <c r="G72" s="97" t="e">
        <f t="shared" si="3"/>
        <v>#DIV/0!</v>
      </c>
    </row>
    <row r="73" spans="1:8" s="17" customFormat="1" ht="15.75" x14ac:dyDescent="0.25">
      <c r="A73" s="56">
        <v>9600</v>
      </c>
      <c r="B73" s="708" t="s">
        <v>1634</v>
      </c>
      <c r="C73" s="708"/>
      <c r="D73" s="708"/>
      <c r="E73" s="527"/>
      <c r="F73" s="96">
        <f>'PRESUP.EGRESOS FUENTE FINANCIAM'!M426</f>
        <v>0</v>
      </c>
      <c r="G73" s="97" t="e">
        <f>F73/E73-1</f>
        <v>#DIV/0!</v>
      </c>
    </row>
    <row r="74" spans="1:8" s="17" customFormat="1" ht="15.75" x14ac:dyDescent="0.25">
      <c r="A74" s="86">
        <v>9900</v>
      </c>
      <c r="B74" s="705" t="s">
        <v>112</v>
      </c>
      <c r="C74" s="705"/>
      <c r="D74" s="705"/>
      <c r="E74" s="527">
        <f>'[1]ANEXO II-B PRES. EGR BASE MEN'!$C$428</f>
        <v>1427206</v>
      </c>
      <c r="F74" s="96"/>
      <c r="G74" s="97">
        <f t="shared" si="3"/>
        <v>-1</v>
      </c>
    </row>
    <row r="75" spans="1:8" s="17" customFormat="1" ht="15.75" x14ac:dyDescent="0.25">
      <c r="A75" s="706" t="s">
        <v>753</v>
      </c>
      <c r="B75" s="707"/>
      <c r="C75" s="707"/>
      <c r="D75" s="707"/>
      <c r="E75" s="304">
        <f>E6+E14+E24+E34+E44+E54+E58+E66+E67</f>
        <v>31577409</v>
      </c>
      <c r="F75" s="304">
        <f>F6+F14+F24+F34+F44+F54+F58+F66+F67</f>
        <v>30295698.16</v>
      </c>
      <c r="G75" s="305">
        <f>F75/E75-1</f>
        <v>-4.0589487250204725E-2</v>
      </c>
    </row>
    <row r="76" spans="1:8" ht="30.75" customHeight="1" x14ac:dyDescent="0.25">
      <c r="A76" s="719" t="s">
        <v>1641</v>
      </c>
      <c r="B76" s="719"/>
      <c r="C76" s="719"/>
      <c r="D76" s="719"/>
    </row>
    <row r="77" spans="1:8" ht="18" customHeight="1" x14ac:dyDescent="0.25">
      <c r="A77" s="720"/>
      <c r="B77" s="720"/>
      <c r="C77" s="720"/>
      <c r="D77" s="720"/>
      <c r="E77" s="26"/>
      <c r="F77" s="26"/>
      <c r="G77" s="26"/>
      <c r="H77" s="26"/>
    </row>
    <row r="78" spans="1:8" ht="32.1" customHeight="1" x14ac:dyDescent="0.25">
      <c r="A78" s="313" t="s">
        <v>113</v>
      </c>
      <c r="B78" s="317" t="s">
        <v>5</v>
      </c>
      <c r="C78" s="318" t="s">
        <v>1582</v>
      </c>
      <c r="D78" s="306" t="s">
        <v>35</v>
      </c>
      <c r="E78" s="27"/>
      <c r="F78" s="27"/>
      <c r="G78" s="27"/>
      <c r="H78" s="27"/>
    </row>
    <row r="79" spans="1:8" ht="32.1" customHeight="1" x14ac:dyDescent="0.25">
      <c r="A79" s="9">
        <v>1</v>
      </c>
      <c r="B79" s="10" t="s">
        <v>114</v>
      </c>
      <c r="C79" s="28">
        <f>(F6+F14+F24+F34)-F39</f>
        <v>24366902.199999999</v>
      </c>
      <c r="D79" s="29">
        <f>C79/C84</f>
        <v>0.80430238218349082</v>
      </c>
    </row>
    <row r="80" spans="1:8" ht="32.1" customHeight="1" x14ac:dyDescent="0.25">
      <c r="A80" s="9">
        <v>2</v>
      </c>
      <c r="B80" s="10" t="s">
        <v>115</v>
      </c>
      <c r="C80" s="28">
        <f>F44+F54+F58</f>
        <v>4769997</v>
      </c>
      <c r="D80" s="29">
        <f>C80/C84</f>
        <v>0.15744799723077252</v>
      </c>
    </row>
    <row r="81" spans="1:256" ht="32.1" customHeight="1" x14ac:dyDescent="0.25">
      <c r="A81" s="9">
        <v>3</v>
      </c>
      <c r="B81" s="10" t="s">
        <v>116</v>
      </c>
      <c r="C81" s="28">
        <f>F67</f>
        <v>1158798.96</v>
      </c>
      <c r="D81" s="29">
        <f>C81/C84</f>
        <v>3.8249620585736652E-2</v>
      </c>
    </row>
    <row r="82" spans="1:256" ht="32.1" customHeight="1" x14ac:dyDescent="0.25">
      <c r="A82" s="9">
        <v>4</v>
      </c>
      <c r="B82" s="10" t="s">
        <v>328</v>
      </c>
      <c r="C82" s="28">
        <f>F39</f>
        <v>0</v>
      </c>
      <c r="D82" s="188">
        <f>C82/C84</f>
        <v>0</v>
      </c>
    </row>
    <row r="83" spans="1:256" ht="32.1" customHeight="1" x14ac:dyDescent="0.25">
      <c r="A83" s="9">
        <v>5</v>
      </c>
      <c r="B83" s="10" t="s">
        <v>306</v>
      </c>
      <c r="C83" s="28">
        <f>F66</f>
        <v>0</v>
      </c>
      <c r="D83" s="188">
        <f>C83/C84</f>
        <v>0</v>
      </c>
    </row>
    <row r="84" spans="1:256" ht="32.1" customHeight="1" x14ac:dyDescent="0.25">
      <c r="A84" s="307"/>
      <c r="B84" s="308" t="s">
        <v>1581</v>
      </c>
      <c r="C84" s="309">
        <f>SUM(C79:C83)</f>
        <v>30295698.16</v>
      </c>
      <c r="D84" s="310">
        <f>SUM(D79:D83)</f>
        <v>1</v>
      </c>
    </row>
    <row r="85" spans="1:256" ht="24.75" customHeight="1" x14ac:dyDescent="0.25">
      <c r="A85" s="718" t="s">
        <v>1642</v>
      </c>
      <c r="B85" s="718"/>
      <c r="C85" s="718"/>
      <c r="D85" s="718"/>
      <c r="E85" s="26"/>
      <c r="F85" s="26"/>
      <c r="G85" s="26"/>
      <c r="H85" s="26"/>
    </row>
    <row r="86" spans="1:256" ht="12" customHeight="1" x14ac:dyDescent="0.25">
      <c r="A86" s="30"/>
      <c r="B86" s="30"/>
      <c r="C86" s="30"/>
      <c r="D86" s="30"/>
      <c r="E86" s="30"/>
      <c r="F86" s="30"/>
      <c r="G86" s="30"/>
      <c r="H86" s="30"/>
    </row>
    <row r="87" spans="1:256" ht="32.1" customHeight="1" x14ac:dyDescent="0.25">
      <c r="A87" s="315" t="s">
        <v>39</v>
      </c>
      <c r="B87" s="315" t="s">
        <v>5</v>
      </c>
      <c r="C87" s="316" t="s">
        <v>1582</v>
      </c>
      <c r="D87" s="314" t="s">
        <v>35</v>
      </c>
      <c r="E87" s="27"/>
      <c r="F87" s="27"/>
      <c r="G87" s="27"/>
      <c r="H87" s="27"/>
    </row>
    <row r="88" spans="1:256" ht="32.1" customHeight="1" x14ac:dyDescent="0.25">
      <c r="A88" s="9">
        <v>100</v>
      </c>
      <c r="B88" s="13" t="s">
        <v>1331</v>
      </c>
      <c r="C88" s="31">
        <f>'PRESUP.EGRESOS FUENTE FINANCIAM'!C432</f>
        <v>5816549.4500000002</v>
      </c>
      <c r="D88" s="29">
        <f>C88/C94</f>
        <v>0.15554741981882547</v>
      </c>
    </row>
    <row r="89" spans="1:256" ht="32.1" customHeight="1" x14ac:dyDescent="0.25">
      <c r="A89" s="9">
        <v>200</v>
      </c>
      <c r="B89" s="13" t="s">
        <v>40</v>
      </c>
      <c r="C89" s="31">
        <f>'PRESUP.EGRESOS FUENTE FINANCIAM'!K432</f>
        <v>0</v>
      </c>
      <c r="D89" s="29">
        <f>C89/C94</f>
        <v>0</v>
      </c>
    </row>
    <row r="90" spans="1:256" ht="32.1" customHeight="1" x14ac:dyDescent="0.25">
      <c r="A90" s="9">
        <v>400</v>
      </c>
      <c r="B90" s="13" t="s">
        <v>41</v>
      </c>
      <c r="C90" s="31">
        <v>5816649</v>
      </c>
      <c r="D90" s="29">
        <f>C90/C94</f>
        <v>0.15555008200639495</v>
      </c>
    </row>
    <row r="91" spans="1:256" ht="32.1" customHeight="1" x14ac:dyDescent="0.25">
      <c r="A91" s="9">
        <v>500</v>
      </c>
      <c r="B91" s="13" t="s">
        <v>42</v>
      </c>
      <c r="C91" s="31">
        <f>'PRESUP.EGRESOS FUENTE FINANCIAM'!E432+'PRESUP.EGRESOS FUENTE FINANCIAM'!F432+'PRESUP.EGRESOS FUENTE FINANCIAM'!G432+'PRESUP.EGRESOS FUENTE FINANCIAM'!H432</f>
        <v>25760860.91</v>
      </c>
      <c r="D91" s="29">
        <f>C91/C94</f>
        <v>0.68890249817477966</v>
      </c>
    </row>
    <row r="92" spans="1:256" ht="32.1" customHeight="1" x14ac:dyDescent="0.25">
      <c r="A92" s="9">
        <v>600</v>
      </c>
      <c r="B92" s="13" t="s">
        <v>43</v>
      </c>
      <c r="C92" s="31">
        <f>'PRESUP.EGRESOS FUENTE FINANCIAM'!I432+'PRESUP.EGRESOS FUENTE FINANCIAM'!J432</f>
        <v>0</v>
      </c>
      <c r="D92" s="29">
        <f>C92/C94</f>
        <v>0</v>
      </c>
    </row>
    <row r="93" spans="1:256" ht="32.1" customHeight="1" x14ac:dyDescent="0.25">
      <c r="A93" s="9">
        <v>700</v>
      </c>
      <c r="B93" s="13" t="s">
        <v>44</v>
      </c>
      <c r="C93" s="31">
        <f>'PRESUP.EGRESOS FUENTE FINANCIAM'!L432</f>
        <v>0</v>
      </c>
      <c r="D93" s="29">
        <f>C93/C94</f>
        <v>0</v>
      </c>
    </row>
    <row r="94" spans="1:256" ht="32.1" customHeight="1" x14ac:dyDescent="0.25">
      <c r="A94" s="313"/>
      <c r="B94" s="308" t="s">
        <v>1581</v>
      </c>
      <c r="C94" s="309">
        <f>SUM(C88:C93)</f>
        <v>37394059.359999999</v>
      </c>
      <c r="D94" s="311">
        <f>SUM(D88:D92)</f>
        <v>1</v>
      </c>
      <c r="E94" s="312"/>
    </row>
    <row r="95" spans="1:256" ht="18" customHeight="1" x14ac:dyDescent="0.25"/>
    <row r="96" spans="1:256" s="27" customFormat="1" x14ac:dyDescent="0.25">
      <c r="B96" s="25"/>
      <c r="C96" s="32"/>
      <c r="D96" s="33"/>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row>
    <row r="97" spans="2:256" s="27" customFormat="1" x14ac:dyDescent="0.25">
      <c r="B97" s="25"/>
      <c r="C97" s="32"/>
      <c r="D97" s="33"/>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row>
    <row r="98" spans="2:256" s="27" customFormat="1" x14ac:dyDescent="0.25">
      <c r="B98" s="25"/>
      <c r="C98" s="32"/>
      <c r="D98" s="33"/>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25"/>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row>
    <row r="99" spans="2:256" s="27" customFormat="1" x14ac:dyDescent="0.25">
      <c r="B99" s="25"/>
      <c r="C99" s="32"/>
      <c r="D99" s="33"/>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25"/>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row>
    <row r="100" spans="2:256" s="27" customFormat="1" x14ac:dyDescent="0.25">
      <c r="B100" s="25"/>
      <c r="C100" s="32"/>
      <c r="D100" s="33"/>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c r="DT100" s="25"/>
      <c r="DU100" s="25"/>
      <c r="DV100" s="25"/>
      <c r="DW100" s="25"/>
      <c r="DX100" s="25"/>
      <c r="DY100" s="25"/>
      <c r="DZ100" s="25"/>
      <c r="EA100" s="25"/>
      <c r="EB100" s="25"/>
      <c r="EC100" s="25"/>
      <c r="ED100" s="25"/>
      <c r="EE100" s="25"/>
      <c r="EF100" s="25"/>
      <c r="EG100" s="25"/>
      <c r="EH100" s="25"/>
      <c r="EI100" s="25"/>
      <c r="EJ100" s="25"/>
      <c r="EK100" s="25"/>
      <c r="EL100" s="25"/>
      <c r="EM100" s="25"/>
      <c r="EN100" s="25"/>
      <c r="EO100" s="25"/>
      <c r="EP100" s="25"/>
      <c r="EQ100" s="25"/>
      <c r="ER100" s="25"/>
      <c r="ES100" s="25"/>
      <c r="ET100" s="25"/>
      <c r="EU100" s="25"/>
      <c r="EV100" s="25"/>
      <c r="EW100" s="25"/>
      <c r="EX100" s="25"/>
      <c r="EY100" s="25"/>
      <c r="EZ100" s="25"/>
      <c r="FA100" s="25"/>
      <c r="FB100" s="25"/>
      <c r="FC100" s="25"/>
      <c r="FD100" s="25"/>
      <c r="FE100" s="25"/>
      <c r="FF100" s="25"/>
      <c r="FG100" s="25"/>
      <c r="FH100" s="25"/>
      <c r="FI100" s="25"/>
      <c r="FJ100" s="25"/>
      <c r="FK100" s="25"/>
      <c r="FL100" s="25"/>
      <c r="FM100" s="25"/>
      <c r="FN100" s="25"/>
      <c r="FO100" s="25"/>
      <c r="FP100" s="25"/>
      <c r="FQ100" s="25"/>
      <c r="FR100" s="25"/>
      <c r="FS100" s="25"/>
      <c r="FT100" s="25"/>
      <c r="FU100" s="25"/>
      <c r="FV100" s="25"/>
      <c r="FW100" s="25"/>
      <c r="FX100" s="25"/>
      <c r="FY100" s="25"/>
      <c r="FZ100" s="25"/>
      <c r="GA100" s="25"/>
      <c r="GB100" s="25"/>
      <c r="GC100" s="25"/>
      <c r="GD100" s="25"/>
      <c r="GE100" s="25"/>
      <c r="GF100" s="25"/>
      <c r="GG100" s="25"/>
      <c r="GH100" s="25"/>
      <c r="GI100" s="25"/>
      <c r="GJ100" s="25"/>
      <c r="GK100" s="25"/>
      <c r="GL100" s="25"/>
      <c r="GM100" s="25"/>
      <c r="GN100" s="25"/>
      <c r="GO100" s="25"/>
      <c r="GP100" s="25"/>
      <c r="GQ100" s="25"/>
      <c r="GR100" s="25"/>
      <c r="GS100" s="25"/>
      <c r="GT100" s="25"/>
      <c r="GU100" s="25"/>
      <c r="GV100" s="25"/>
      <c r="GW100" s="25"/>
      <c r="GX100" s="25"/>
      <c r="GY100" s="25"/>
      <c r="GZ100" s="25"/>
      <c r="HA100" s="25"/>
      <c r="HB100" s="25"/>
      <c r="HC100" s="25"/>
      <c r="HD100" s="25"/>
      <c r="HE100" s="25"/>
      <c r="HF100" s="25"/>
      <c r="HG100" s="25"/>
      <c r="HH100" s="25"/>
      <c r="HI100" s="25"/>
      <c r="HJ100" s="25"/>
      <c r="HK100" s="25"/>
      <c r="HL100" s="25"/>
      <c r="HM100" s="25"/>
      <c r="HN100" s="25"/>
      <c r="HO100" s="25"/>
      <c r="HP100" s="25"/>
      <c r="HQ100" s="25"/>
      <c r="HR100" s="25"/>
      <c r="HS100" s="25"/>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25"/>
      <c r="IV100" s="25"/>
    </row>
    <row r="101" spans="2:256" s="27" customFormat="1" x14ac:dyDescent="0.25">
      <c r="B101" s="25"/>
      <c r="C101" s="32"/>
      <c r="D101" s="33"/>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c r="EO101" s="25"/>
      <c r="EP101" s="25"/>
      <c r="EQ101" s="25"/>
      <c r="ER101" s="25"/>
      <c r="ES101" s="25"/>
      <c r="ET101" s="25"/>
      <c r="EU101" s="25"/>
      <c r="EV101" s="25"/>
      <c r="EW101" s="25"/>
      <c r="EX101" s="25"/>
      <c r="EY101" s="25"/>
      <c r="EZ101" s="25"/>
      <c r="FA101" s="25"/>
      <c r="FB101" s="25"/>
      <c r="FC101" s="25"/>
      <c r="FD101" s="25"/>
      <c r="FE101" s="25"/>
      <c r="FF101" s="25"/>
      <c r="FG101" s="25"/>
      <c r="FH101" s="25"/>
      <c r="FI101" s="25"/>
      <c r="FJ101" s="25"/>
      <c r="FK101" s="25"/>
      <c r="FL101" s="25"/>
      <c r="FM101" s="25"/>
      <c r="FN101" s="25"/>
      <c r="FO101" s="25"/>
      <c r="FP101" s="25"/>
      <c r="FQ101" s="25"/>
      <c r="FR101" s="25"/>
      <c r="FS101" s="25"/>
      <c r="FT101" s="25"/>
      <c r="FU101" s="25"/>
      <c r="FV101" s="25"/>
      <c r="FW101" s="25"/>
      <c r="FX101" s="25"/>
      <c r="FY101" s="25"/>
      <c r="FZ101" s="25"/>
      <c r="GA101" s="25"/>
      <c r="GB101" s="25"/>
      <c r="GC101" s="25"/>
      <c r="GD101" s="25"/>
      <c r="GE101" s="25"/>
      <c r="GF101" s="25"/>
      <c r="GG101" s="25"/>
      <c r="GH101" s="25"/>
      <c r="GI101" s="25"/>
      <c r="GJ101" s="25"/>
      <c r="GK101" s="25"/>
      <c r="GL101" s="25"/>
      <c r="GM101" s="25"/>
      <c r="GN101" s="25"/>
      <c r="GO101" s="25"/>
      <c r="GP101" s="25"/>
      <c r="GQ101" s="25"/>
      <c r="GR101" s="25"/>
      <c r="GS101" s="25"/>
      <c r="GT101" s="25"/>
      <c r="GU101" s="25"/>
      <c r="GV101" s="25"/>
      <c r="GW101" s="25"/>
      <c r="GX101" s="25"/>
      <c r="GY101" s="25"/>
      <c r="GZ101" s="25"/>
      <c r="HA101" s="25"/>
      <c r="HB101" s="25"/>
      <c r="HC101" s="25"/>
      <c r="HD101" s="25"/>
      <c r="HE101" s="25"/>
      <c r="HF101" s="25"/>
      <c r="HG101" s="25"/>
      <c r="HH101" s="25"/>
      <c r="HI101" s="25"/>
      <c r="HJ101" s="25"/>
      <c r="HK101" s="25"/>
      <c r="HL101" s="25"/>
      <c r="HM101" s="25"/>
      <c r="HN101" s="25"/>
      <c r="HO101" s="25"/>
      <c r="HP101" s="25"/>
      <c r="HQ101" s="25"/>
      <c r="HR101" s="25"/>
      <c r="HS101" s="25"/>
      <c r="HT101" s="25"/>
      <c r="HU101" s="25"/>
      <c r="HV101" s="25"/>
      <c r="HW101" s="25"/>
      <c r="HX101" s="25"/>
      <c r="HY101" s="25"/>
      <c r="HZ101" s="25"/>
      <c r="IA101" s="25"/>
      <c r="IB101" s="25"/>
      <c r="IC101" s="25"/>
      <c r="ID101" s="25"/>
      <c r="IE101" s="25"/>
      <c r="IF101" s="25"/>
      <c r="IG101" s="25"/>
      <c r="IH101" s="25"/>
      <c r="II101" s="25"/>
      <c r="IJ101" s="25"/>
      <c r="IK101" s="25"/>
      <c r="IL101" s="25"/>
      <c r="IM101" s="25"/>
      <c r="IN101" s="25"/>
      <c r="IO101" s="25"/>
      <c r="IP101" s="25"/>
      <c r="IQ101" s="25"/>
      <c r="IR101" s="25"/>
      <c r="IS101" s="25"/>
      <c r="IT101" s="25"/>
      <c r="IU101" s="25"/>
      <c r="IV101" s="25"/>
    </row>
    <row r="102" spans="2:256" s="27" customFormat="1" x14ac:dyDescent="0.25">
      <c r="B102" s="25"/>
      <c r="C102" s="32"/>
      <c r="D102" s="33"/>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25"/>
      <c r="DY102" s="25"/>
      <c r="DZ102" s="25"/>
      <c r="EA102" s="25"/>
      <c r="EB102" s="25"/>
      <c r="EC102" s="25"/>
      <c r="ED102" s="25"/>
      <c r="EE102" s="25"/>
      <c r="EF102" s="25"/>
      <c r="EG102" s="25"/>
      <c r="EH102" s="25"/>
      <c r="EI102" s="25"/>
      <c r="EJ102" s="25"/>
      <c r="EK102" s="25"/>
      <c r="EL102" s="25"/>
      <c r="EM102" s="25"/>
      <c r="EN102" s="25"/>
      <c r="EO102" s="25"/>
      <c r="EP102" s="25"/>
      <c r="EQ102" s="25"/>
      <c r="ER102" s="25"/>
      <c r="ES102" s="25"/>
      <c r="ET102" s="25"/>
      <c r="EU102" s="25"/>
      <c r="EV102" s="25"/>
      <c r="EW102" s="25"/>
      <c r="EX102" s="25"/>
      <c r="EY102" s="25"/>
      <c r="EZ102" s="25"/>
      <c r="FA102" s="25"/>
      <c r="FB102" s="25"/>
      <c r="FC102" s="25"/>
      <c r="FD102" s="25"/>
      <c r="FE102" s="25"/>
      <c r="FF102" s="25"/>
      <c r="FG102" s="25"/>
      <c r="FH102" s="25"/>
      <c r="FI102" s="25"/>
      <c r="FJ102" s="25"/>
      <c r="FK102" s="25"/>
      <c r="FL102" s="25"/>
      <c r="FM102" s="25"/>
      <c r="FN102" s="25"/>
      <c r="FO102" s="25"/>
      <c r="FP102" s="25"/>
      <c r="FQ102" s="25"/>
      <c r="FR102" s="25"/>
      <c r="FS102" s="25"/>
      <c r="FT102" s="25"/>
      <c r="FU102" s="25"/>
      <c r="FV102" s="25"/>
      <c r="FW102" s="25"/>
      <c r="FX102" s="25"/>
      <c r="FY102" s="25"/>
      <c r="FZ102" s="25"/>
      <c r="GA102" s="25"/>
      <c r="GB102" s="25"/>
      <c r="GC102" s="25"/>
      <c r="GD102" s="25"/>
      <c r="GE102" s="25"/>
      <c r="GF102" s="25"/>
      <c r="GG102" s="25"/>
      <c r="GH102" s="25"/>
      <c r="GI102" s="25"/>
      <c r="GJ102" s="25"/>
      <c r="GK102" s="25"/>
      <c r="GL102" s="25"/>
      <c r="GM102" s="25"/>
      <c r="GN102" s="25"/>
      <c r="GO102" s="25"/>
      <c r="GP102" s="25"/>
      <c r="GQ102" s="25"/>
      <c r="GR102" s="25"/>
      <c r="GS102" s="25"/>
      <c r="GT102" s="25"/>
      <c r="GU102" s="25"/>
      <c r="GV102" s="25"/>
      <c r="GW102" s="25"/>
      <c r="GX102" s="25"/>
      <c r="GY102" s="25"/>
      <c r="GZ102" s="25"/>
      <c r="HA102" s="25"/>
      <c r="HB102" s="25"/>
      <c r="HC102" s="25"/>
      <c r="HD102" s="25"/>
      <c r="HE102" s="25"/>
      <c r="HF102" s="25"/>
      <c r="HG102" s="25"/>
      <c r="HH102" s="25"/>
      <c r="HI102" s="25"/>
      <c r="HJ102" s="25"/>
      <c r="HK102" s="25"/>
      <c r="HL102" s="25"/>
      <c r="HM102" s="25"/>
      <c r="HN102" s="25"/>
      <c r="HO102" s="25"/>
      <c r="HP102" s="25"/>
      <c r="HQ102" s="25"/>
      <c r="HR102" s="25"/>
      <c r="HS102" s="25"/>
      <c r="HT102" s="25"/>
      <c r="HU102" s="25"/>
      <c r="HV102" s="25"/>
      <c r="HW102" s="25"/>
      <c r="HX102" s="25"/>
      <c r="HY102" s="25"/>
      <c r="HZ102" s="25"/>
      <c r="IA102" s="25"/>
      <c r="IB102" s="25"/>
      <c r="IC102" s="25"/>
      <c r="ID102" s="25"/>
      <c r="IE102" s="25"/>
      <c r="IF102" s="25"/>
      <c r="IG102" s="25"/>
      <c r="IH102" s="25"/>
      <c r="II102" s="25"/>
      <c r="IJ102" s="25"/>
      <c r="IK102" s="25"/>
      <c r="IL102" s="25"/>
      <c r="IM102" s="25"/>
      <c r="IN102" s="25"/>
      <c r="IO102" s="25"/>
      <c r="IP102" s="25"/>
      <c r="IQ102" s="25"/>
      <c r="IR102" s="25"/>
      <c r="IS102" s="25"/>
      <c r="IT102" s="25"/>
      <c r="IU102" s="25"/>
      <c r="IV102" s="25"/>
    </row>
    <row r="103" spans="2:256" s="27" customFormat="1" x14ac:dyDescent="0.25">
      <c r="B103" s="25"/>
      <c r="C103" s="32"/>
      <c r="D103" s="33"/>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25"/>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row>
    <row r="104" spans="2:256" s="27" customFormat="1" x14ac:dyDescent="0.25">
      <c r="B104" s="25"/>
      <c r="C104" s="32"/>
      <c r="D104" s="33"/>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25"/>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row>
    <row r="105" spans="2:256" s="27" customFormat="1" x14ac:dyDescent="0.25">
      <c r="B105" s="25"/>
      <c r="C105" s="32"/>
      <c r="D105" s="33"/>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25"/>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row>
    <row r="106" spans="2:256" s="27" customFormat="1" x14ac:dyDescent="0.25">
      <c r="B106" s="25"/>
      <c r="C106" s="32"/>
      <c r="D106" s="33"/>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row>
    <row r="107" spans="2:256" s="27" customFormat="1" x14ac:dyDescent="0.25">
      <c r="B107" s="25"/>
      <c r="C107" s="32"/>
      <c r="D107" s="33"/>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row>
    <row r="108" spans="2:256" s="27" customFormat="1" x14ac:dyDescent="0.25">
      <c r="B108" s="25"/>
      <c r="C108" s="32"/>
      <c r="D108" s="33"/>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row>
    <row r="109" spans="2:256" s="27" customFormat="1" x14ac:dyDescent="0.25">
      <c r="B109" s="25"/>
      <c r="C109" s="32"/>
      <c r="D109" s="33"/>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row>
    <row r="110" spans="2:256" s="27" customFormat="1" x14ac:dyDescent="0.25">
      <c r="B110" s="25"/>
      <c r="C110" s="32"/>
      <c r="D110" s="33"/>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row>
    <row r="111" spans="2:256" s="27" customFormat="1" x14ac:dyDescent="0.25">
      <c r="B111" s="25"/>
      <c r="C111" s="32"/>
      <c r="D111" s="33"/>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row>
    <row r="112" spans="2:256" s="27" customFormat="1" x14ac:dyDescent="0.25">
      <c r="B112" s="25"/>
      <c r="C112" s="32"/>
      <c r="D112" s="33"/>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25"/>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row>
    <row r="113" spans="2:256" s="27" customFormat="1" x14ac:dyDescent="0.25">
      <c r="B113" s="25"/>
      <c r="C113" s="32"/>
      <c r="D113" s="33"/>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25"/>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row>
    <row r="114" spans="2:256" s="27" customFormat="1" x14ac:dyDescent="0.25">
      <c r="B114" s="25"/>
      <c r="C114" s="32"/>
      <c r="D114" s="33"/>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25"/>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row>
    <row r="115" spans="2:256" s="27" customFormat="1" x14ac:dyDescent="0.25">
      <c r="B115" s="25"/>
      <c r="C115" s="32"/>
      <c r="D115" s="33"/>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25"/>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row>
    <row r="116" spans="2:256" s="27" customFormat="1" x14ac:dyDescent="0.25">
      <c r="B116" s="25"/>
      <c r="C116" s="32"/>
      <c r="D116" s="33"/>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5"/>
      <c r="EB116" s="25"/>
      <c r="EC116" s="25"/>
      <c r="ED116" s="25"/>
      <c r="EE116" s="25"/>
      <c r="EF116" s="25"/>
      <c r="EG116" s="25"/>
      <c r="EH116" s="25"/>
      <c r="EI116" s="25"/>
      <c r="EJ116" s="25"/>
      <c r="EK116" s="25"/>
      <c r="EL116" s="25"/>
      <c r="EM116" s="25"/>
      <c r="EN116" s="25"/>
      <c r="EO116" s="25"/>
      <c r="EP116" s="25"/>
      <c r="EQ116" s="25"/>
      <c r="ER116" s="25"/>
      <c r="ES116" s="25"/>
      <c r="ET116" s="25"/>
      <c r="EU116" s="25"/>
      <c r="EV116" s="25"/>
      <c r="EW116" s="25"/>
      <c r="EX116" s="25"/>
      <c r="EY116" s="25"/>
      <c r="EZ116" s="25"/>
      <c r="FA116" s="25"/>
      <c r="FB116" s="25"/>
      <c r="FC116" s="25"/>
      <c r="FD116" s="25"/>
      <c r="FE116" s="25"/>
      <c r="FF116" s="25"/>
      <c r="FG116" s="25"/>
      <c r="FH116" s="25"/>
      <c r="FI116" s="25"/>
      <c r="FJ116" s="25"/>
      <c r="FK116" s="25"/>
      <c r="FL116" s="25"/>
      <c r="FM116" s="25"/>
      <c r="FN116" s="25"/>
      <c r="FO116" s="25"/>
      <c r="FP116" s="25"/>
      <c r="FQ116" s="25"/>
      <c r="FR116" s="25"/>
      <c r="FS116" s="25"/>
      <c r="FT116" s="25"/>
      <c r="FU116" s="25"/>
      <c r="FV116" s="25"/>
      <c r="FW116" s="25"/>
      <c r="FX116" s="25"/>
      <c r="FY116" s="25"/>
      <c r="FZ116" s="25"/>
      <c r="GA116" s="25"/>
      <c r="GB116" s="25"/>
      <c r="GC116" s="25"/>
      <c r="GD116" s="25"/>
      <c r="GE116" s="25"/>
      <c r="GF116" s="25"/>
      <c r="GG116" s="25"/>
      <c r="GH116" s="25"/>
      <c r="GI116" s="25"/>
      <c r="GJ116" s="25"/>
      <c r="GK116" s="25"/>
      <c r="GL116" s="25"/>
      <c r="GM116" s="25"/>
      <c r="GN116" s="25"/>
      <c r="GO116" s="25"/>
      <c r="GP116" s="25"/>
      <c r="GQ116" s="25"/>
      <c r="GR116" s="25"/>
      <c r="GS116" s="25"/>
      <c r="GT116" s="25"/>
      <c r="GU116" s="25"/>
      <c r="GV116" s="25"/>
      <c r="GW116" s="25"/>
      <c r="GX116" s="25"/>
      <c r="GY116" s="25"/>
      <c r="GZ116" s="25"/>
      <c r="HA116" s="25"/>
      <c r="HB116" s="25"/>
      <c r="HC116" s="25"/>
      <c r="HD116" s="25"/>
      <c r="HE116" s="25"/>
      <c r="HF116" s="25"/>
      <c r="HG116" s="25"/>
      <c r="HH116" s="25"/>
      <c r="HI116" s="25"/>
      <c r="HJ116" s="25"/>
      <c r="HK116" s="25"/>
      <c r="HL116" s="25"/>
      <c r="HM116" s="25"/>
      <c r="HN116" s="25"/>
      <c r="HO116" s="25"/>
      <c r="HP116" s="25"/>
      <c r="HQ116" s="25"/>
      <c r="HR116" s="25"/>
      <c r="HS116" s="25"/>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25"/>
      <c r="IV116" s="25"/>
    </row>
    <row r="117" spans="2:256" s="27" customFormat="1" x14ac:dyDescent="0.25">
      <c r="B117" s="25"/>
      <c r="C117" s="32"/>
      <c r="D117" s="33"/>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J117" s="25"/>
      <c r="DK117" s="25"/>
      <c r="DL117" s="25"/>
      <c r="DM117" s="25"/>
      <c r="DN117" s="25"/>
      <c r="DO117" s="25"/>
      <c r="DP117" s="25"/>
      <c r="DQ117" s="25"/>
      <c r="DR117" s="25"/>
      <c r="DS117" s="25"/>
      <c r="DT117" s="25"/>
      <c r="DU117" s="25"/>
      <c r="DV117" s="25"/>
      <c r="DW117" s="25"/>
      <c r="DX117" s="25"/>
      <c r="DY117" s="25"/>
      <c r="DZ117" s="25"/>
      <c r="EA117" s="25"/>
      <c r="EB117" s="25"/>
      <c r="EC117" s="25"/>
      <c r="ED117" s="25"/>
      <c r="EE117" s="25"/>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c r="FB117" s="25"/>
      <c r="FC117" s="25"/>
      <c r="FD117" s="25"/>
      <c r="FE117" s="25"/>
      <c r="FF117" s="25"/>
      <c r="FG117" s="25"/>
      <c r="FH117" s="25"/>
      <c r="FI117" s="25"/>
      <c r="FJ117" s="25"/>
      <c r="FK117" s="25"/>
      <c r="FL117" s="25"/>
      <c r="FM117" s="25"/>
      <c r="FN117" s="25"/>
      <c r="FO117" s="25"/>
      <c r="FP117" s="25"/>
      <c r="FQ117" s="25"/>
      <c r="FR117" s="25"/>
      <c r="FS117" s="25"/>
      <c r="FT117" s="25"/>
      <c r="FU117" s="25"/>
      <c r="FV117" s="25"/>
      <c r="FW117" s="25"/>
      <c r="FX117" s="25"/>
      <c r="FY117" s="25"/>
      <c r="FZ117" s="25"/>
      <c r="GA117" s="25"/>
      <c r="GB117" s="25"/>
      <c r="GC117" s="25"/>
      <c r="GD117" s="25"/>
      <c r="GE117" s="25"/>
      <c r="GF117" s="25"/>
      <c r="GG117" s="25"/>
      <c r="GH117" s="25"/>
      <c r="GI117" s="25"/>
      <c r="GJ117" s="25"/>
      <c r="GK117" s="25"/>
      <c r="GL117" s="25"/>
      <c r="GM117" s="25"/>
      <c r="GN117" s="25"/>
      <c r="GO117" s="25"/>
      <c r="GP117" s="25"/>
      <c r="GQ117" s="25"/>
      <c r="GR117" s="25"/>
      <c r="GS117" s="25"/>
      <c r="GT117" s="25"/>
      <c r="GU117" s="25"/>
      <c r="GV117" s="25"/>
      <c r="GW117" s="25"/>
      <c r="GX117" s="25"/>
      <c r="GY117" s="25"/>
      <c r="GZ117" s="25"/>
      <c r="HA117" s="25"/>
      <c r="HB117" s="25"/>
      <c r="HC117" s="25"/>
      <c r="HD117" s="25"/>
      <c r="HE117" s="25"/>
      <c r="HF117" s="25"/>
      <c r="HG117" s="25"/>
      <c r="HH117" s="25"/>
      <c r="HI117" s="25"/>
      <c r="HJ117" s="25"/>
      <c r="HK117" s="25"/>
      <c r="HL117" s="25"/>
      <c r="HM117" s="25"/>
      <c r="HN117" s="25"/>
      <c r="HO117" s="25"/>
      <c r="HP117" s="25"/>
      <c r="HQ117" s="25"/>
      <c r="HR117" s="25"/>
      <c r="HS117" s="25"/>
      <c r="HT117" s="25"/>
      <c r="HU117" s="25"/>
      <c r="HV117" s="25"/>
      <c r="HW117" s="25"/>
      <c r="HX117" s="25"/>
      <c r="HY117" s="25"/>
      <c r="HZ117" s="25"/>
      <c r="IA117" s="25"/>
      <c r="IB117" s="25"/>
      <c r="IC117" s="25"/>
      <c r="ID117" s="25"/>
      <c r="IE117" s="25"/>
      <c r="IF117" s="25"/>
      <c r="IG117" s="25"/>
      <c r="IH117" s="25"/>
      <c r="II117" s="25"/>
      <c r="IJ117" s="25"/>
      <c r="IK117" s="25"/>
      <c r="IL117" s="25"/>
      <c r="IM117" s="25"/>
      <c r="IN117" s="25"/>
      <c r="IO117" s="25"/>
      <c r="IP117" s="25"/>
      <c r="IQ117" s="25"/>
      <c r="IR117" s="25"/>
      <c r="IS117" s="25"/>
      <c r="IT117" s="25"/>
      <c r="IU117" s="25"/>
      <c r="IV117" s="25"/>
    </row>
    <row r="118" spans="2:256" s="27" customFormat="1" x14ac:dyDescent="0.25">
      <c r="B118" s="25"/>
      <c r="C118" s="32"/>
      <c r="D118" s="33"/>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c r="DH118" s="25"/>
      <c r="DI118" s="25"/>
      <c r="DJ118" s="25"/>
      <c r="DK118" s="25"/>
      <c r="DL118" s="25"/>
      <c r="DM118" s="25"/>
      <c r="DN118" s="25"/>
      <c r="DO118" s="25"/>
      <c r="DP118" s="25"/>
      <c r="DQ118" s="25"/>
      <c r="DR118" s="25"/>
      <c r="DS118" s="25"/>
      <c r="DT118" s="25"/>
      <c r="DU118" s="25"/>
      <c r="DV118" s="25"/>
      <c r="DW118" s="25"/>
      <c r="DX118" s="25"/>
      <c r="DY118" s="25"/>
      <c r="DZ118" s="25"/>
      <c r="EA118" s="25"/>
      <c r="EB118" s="25"/>
      <c r="EC118" s="25"/>
      <c r="ED118" s="25"/>
      <c r="EE118" s="25"/>
      <c r="EF118" s="25"/>
      <c r="EG118" s="25"/>
      <c r="EH118" s="25"/>
      <c r="EI118" s="25"/>
      <c r="EJ118" s="25"/>
      <c r="EK118" s="25"/>
      <c r="EL118" s="25"/>
      <c r="EM118" s="25"/>
      <c r="EN118" s="25"/>
      <c r="EO118" s="25"/>
      <c r="EP118" s="25"/>
      <c r="EQ118" s="25"/>
      <c r="ER118" s="25"/>
      <c r="ES118" s="25"/>
      <c r="ET118" s="25"/>
      <c r="EU118" s="25"/>
      <c r="EV118" s="25"/>
      <c r="EW118" s="25"/>
      <c r="EX118" s="25"/>
      <c r="EY118" s="25"/>
      <c r="EZ118" s="25"/>
      <c r="FA118" s="25"/>
      <c r="FB118" s="25"/>
      <c r="FC118" s="25"/>
      <c r="FD118" s="25"/>
      <c r="FE118" s="25"/>
      <c r="FF118" s="25"/>
      <c r="FG118" s="25"/>
      <c r="FH118" s="25"/>
      <c r="FI118" s="25"/>
      <c r="FJ118" s="25"/>
      <c r="FK118" s="25"/>
      <c r="FL118" s="25"/>
      <c r="FM118" s="25"/>
      <c r="FN118" s="25"/>
      <c r="FO118" s="25"/>
      <c r="FP118" s="25"/>
      <c r="FQ118" s="25"/>
      <c r="FR118" s="25"/>
      <c r="FS118" s="25"/>
      <c r="FT118" s="25"/>
      <c r="FU118" s="25"/>
      <c r="FV118" s="25"/>
      <c r="FW118" s="25"/>
      <c r="FX118" s="25"/>
      <c r="FY118" s="25"/>
      <c r="FZ118" s="25"/>
      <c r="GA118" s="25"/>
      <c r="GB118" s="25"/>
      <c r="GC118" s="25"/>
      <c r="GD118" s="25"/>
      <c r="GE118" s="25"/>
      <c r="GF118" s="25"/>
      <c r="GG118" s="25"/>
      <c r="GH118" s="25"/>
      <c r="GI118" s="25"/>
      <c r="GJ118" s="25"/>
      <c r="GK118" s="25"/>
      <c r="GL118" s="25"/>
      <c r="GM118" s="25"/>
      <c r="GN118" s="25"/>
      <c r="GO118" s="25"/>
      <c r="GP118" s="25"/>
      <c r="GQ118" s="25"/>
      <c r="GR118" s="25"/>
      <c r="GS118" s="25"/>
      <c r="GT118" s="25"/>
      <c r="GU118" s="25"/>
      <c r="GV118" s="25"/>
      <c r="GW118" s="25"/>
      <c r="GX118" s="25"/>
      <c r="GY118" s="25"/>
      <c r="GZ118" s="25"/>
      <c r="HA118" s="25"/>
      <c r="HB118" s="25"/>
      <c r="HC118" s="25"/>
      <c r="HD118" s="25"/>
      <c r="HE118" s="25"/>
      <c r="HF118" s="25"/>
      <c r="HG118" s="25"/>
      <c r="HH118" s="25"/>
      <c r="HI118" s="25"/>
      <c r="HJ118" s="25"/>
      <c r="HK118" s="25"/>
      <c r="HL118" s="25"/>
      <c r="HM118" s="25"/>
      <c r="HN118" s="25"/>
      <c r="HO118" s="25"/>
      <c r="HP118" s="25"/>
      <c r="HQ118" s="25"/>
      <c r="HR118" s="25"/>
      <c r="HS118" s="25"/>
      <c r="HT118" s="25"/>
      <c r="HU118" s="25"/>
      <c r="HV118" s="25"/>
      <c r="HW118" s="25"/>
      <c r="HX118" s="25"/>
      <c r="HY118" s="25"/>
      <c r="HZ118" s="25"/>
      <c r="IA118" s="25"/>
      <c r="IB118" s="25"/>
      <c r="IC118" s="25"/>
      <c r="ID118" s="25"/>
      <c r="IE118" s="25"/>
      <c r="IF118" s="25"/>
      <c r="IG118" s="25"/>
      <c r="IH118" s="25"/>
      <c r="II118" s="25"/>
      <c r="IJ118" s="25"/>
      <c r="IK118" s="25"/>
      <c r="IL118" s="25"/>
      <c r="IM118" s="25"/>
      <c r="IN118" s="25"/>
      <c r="IO118" s="25"/>
      <c r="IP118" s="25"/>
      <c r="IQ118" s="25"/>
      <c r="IR118" s="25"/>
      <c r="IS118" s="25"/>
      <c r="IT118" s="25"/>
      <c r="IU118" s="25"/>
      <c r="IV118" s="25"/>
    </row>
    <row r="119" spans="2:256" s="27" customFormat="1" x14ac:dyDescent="0.25">
      <c r="B119" s="25"/>
      <c r="C119" s="32"/>
      <c r="D119" s="33"/>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25"/>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row>
    <row r="120" spans="2:256" s="27" customFormat="1" x14ac:dyDescent="0.25">
      <c r="B120" s="25"/>
      <c r="C120" s="32"/>
      <c r="D120" s="33"/>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row>
    <row r="121" spans="2:256" s="27" customFormat="1" x14ac:dyDescent="0.25">
      <c r="B121" s="25"/>
      <c r="C121" s="32"/>
      <c r="D121" s="33"/>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c r="DN121" s="25"/>
      <c r="DO121" s="25"/>
      <c r="DP121" s="25"/>
      <c r="DQ121" s="25"/>
      <c r="DR121" s="25"/>
      <c r="DS121" s="25"/>
      <c r="DT121" s="25"/>
      <c r="DU121" s="25"/>
      <c r="DV121" s="25"/>
      <c r="DW121" s="25"/>
      <c r="DX121" s="25"/>
      <c r="DY121" s="25"/>
      <c r="DZ121" s="25"/>
      <c r="EA121" s="25"/>
      <c r="EB121" s="25"/>
      <c r="EC121" s="25"/>
      <c r="ED121" s="25"/>
      <c r="EE121" s="25"/>
      <c r="EF121" s="25"/>
      <c r="EG121" s="25"/>
      <c r="EH121" s="25"/>
      <c r="EI121" s="25"/>
      <c r="EJ121" s="25"/>
      <c r="EK121" s="25"/>
      <c r="EL121" s="25"/>
      <c r="EM121" s="25"/>
      <c r="EN121" s="25"/>
      <c r="EO121" s="25"/>
      <c r="EP121" s="25"/>
      <c r="EQ121" s="25"/>
      <c r="ER121" s="25"/>
      <c r="ES121" s="25"/>
      <c r="ET121" s="25"/>
      <c r="EU121" s="25"/>
      <c r="EV121" s="25"/>
      <c r="EW121" s="25"/>
      <c r="EX121" s="25"/>
      <c r="EY121" s="25"/>
      <c r="EZ121" s="25"/>
      <c r="FA121" s="25"/>
      <c r="FB121" s="25"/>
      <c r="FC121" s="25"/>
      <c r="FD121" s="25"/>
      <c r="FE121" s="25"/>
      <c r="FF121" s="25"/>
      <c r="FG121" s="25"/>
      <c r="FH121" s="25"/>
      <c r="FI121" s="25"/>
      <c r="FJ121" s="25"/>
      <c r="FK121" s="25"/>
      <c r="FL121" s="25"/>
      <c r="FM121" s="25"/>
      <c r="FN121" s="25"/>
      <c r="FO121" s="25"/>
      <c r="FP121" s="25"/>
      <c r="FQ121" s="25"/>
      <c r="FR121" s="25"/>
      <c r="FS121" s="25"/>
      <c r="FT121" s="25"/>
      <c r="FU121" s="25"/>
      <c r="FV121" s="25"/>
      <c r="FW121" s="25"/>
      <c r="FX121" s="25"/>
      <c r="FY121" s="25"/>
      <c r="FZ121" s="25"/>
      <c r="GA121" s="25"/>
      <c r="GB121" s="25"/>
      <c r="GC121" s="25"/>
      <c r="GD121" s="25"/>
      <c r="GE121" s="25"/>
      <c r="GF121" s="25"/>
      <c r="GG121" s="25"/>
      <c r="GH121" s="25"/>
      <c r="GI121" s="25"/>
      <c r="GJ121" s="25"/>
      <c r="GK121" s="25"/>
      <c r="GL121" s="25"/>
      <c r="GM121" s="25"/>
      <c r="GN121" s="25"/>
      <c r="GO121" s="25"/>
      <c r="GP121" s="25"/>
      <c r="GQ121" s="25"/>
      <c r="GR121" s="25"/>
      <c r="GS121" s="25"/>
      <c r="GT121" s="25"/>
      <c r="GU121" s="25"/>
      <c r="GV121" s="25"/>
      <c r="GW121" s="25"/>
      <c r="GX121" s="25"/>
      <c r="GY121" s="25"/>
      <c r="GZ121" s="25"/>
      <c r="HA121" s="25"/>
      <c r="HB121" s="25"/>
      <c r="HC121" s="25"/>
      <c r="HD121" s="25"/>
      <c r="HE121" s="25"/>
      <c r="HF121" s="25"/>
      <c r="HG121" s="25"/>
      <c r="HH121" s="25"/>
      <c r="HI121" s="25"/>
      <c r="HJ121" s="25"/>
      <c r="HK121" s="25"/>
      <c r="HL121" s="25"/>
      <c r="HM121" s="25"/>
      <c r="HN121" s="25"/>
      <c r="HO121" s="25"/>
      <c r="HP121" s="25"/>
      <c r="HQ121" s="25"/>
      <c r="HR121" s="25"/>
      <c r="HS121" s="25"/>
      <c r="HT121" s="25"/>
      <c r="HU121" s="25"/>
      <c r="HV121" s="25"/>
      <c r="HW121" s="25"/>
      <c r="HX121" s="25"/>
      <c r="HY121" s="25"/>
      <c r="HZ121" s="25"/>
      <c r="IA121" s="25"/>
      <c r="IB121" s="25"/>
      <c r="IC121" s="25"/>
      <c r="ID121" s="25"/>
      <c r="IE121" s="25"/>
      <c r="IF121" s="25"/>
      <c r="IG121" s="25"/>
      <c r="IH121" s="25"/>
      <c r="II121" s="25"/>
      <c r="IJ121" s="25"/>
      <c r="IK121" s="25"/>
      <c r="IL121" s="25"/>
      <c r="IM121" s="25"/>
      <c r="IN121" s="25"/>
      <c r="IO121" s="25"/>
      <c r="IP121" s="25"/>
      <c r="IQ121" s="25"/>
      <c r="IR121" s="25"/>
      <c r="IS121" s="25"/>
      <c r="IT121" s="25"/>
      <c r="IU121" s="25"/>
      <c r="IV121" s="25"/>
    </row>
    <row r="122" spans="2:256" s="27" customFormat="1" x14ac:dyDescent="0.25">
      <c r="B122" s="25"/>
      <c r="C122" s="32"/>
      <c r="D122" s="33"/>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c r="FA122" s="25"/>
      <c r="FB122" s="25"/>
      <c r="FC122" s="25"/>
      <c r="FD122" s="25"/>
      <c r="FE122" s="25"/>
      <c r="FF122" s="25"/>
      <c r="FG122" s="25"/>
      <c r="FH122" s="25"/>
      <c r="FI122" s="25"/>
      <c r="FJ122" s="25"/>
      <c r="FK122" s="25"/>
      <c r="FL122" s="25"/>
      <c r="FM122" s="25"/>
      <c r="FN122" s="25"/>
      <c r="FO122" s="25"/>
      <c r="FP122" s="25"/>
      <c r="FQ122" s="25"/>
      <c r="FR122" s="25"/>
      <c r="FS122" s="25"/>
      <c r="FT122" s="25"/>
      <c r="FU122" s="25"/>
      <c r="FV122" s="25"/>
      <c r="FW122" s="25"/>
      <c r="FX122" s="25"/>
      <c r="FY122" s="25"/>
      <c r="FZ122" s="25"/>
      <c r="GA122" s="25"/>
      <c r="GB122" s="25"/>
      <c r="GC122" s="25"/>
      <c r="GD122" s="25"/>
      <c r="GE122" s="25"/>
      <c r="GF122" s="25"/>
      <c r="GG122" s="25"/>
      <c r="GH122" s="25"/>
      <c r="GI122" s="25"/>
      <c r="GJ122" s="25"/>
      <c r="GK122" s="25"/>
      <c r="GL122" s="25"/>
      <c r="GM122" s="25"/>
      <c r="GN122" s="25"/>
      <c r="GO122" s="25"/>
      <c r="GP122" s="25"/>
      <c r="GQ122" s="25"/>
      <c r="GR122" s="25"/>
      <c r="GS122" s="25"/>
      <c r="GT122" s="25"/>
      <c r="GU122" s="25"/>
      <c r="GV122" s="25"/>
      <c r="GW122" s="25"/>
      <c r="GX122" s="25"/>
      <c r="GY122" s="25"/>
      <c r="GZ122" s="25"/>
      <c r="HA122" s="25"/>
      <c r="HB122" s="25"/>
      <c r="HC122" s="25"/>
      <c r="HD122" s="25"/>
      <c r="HE122" s="25"/>
      <c r="HF122" s="25"/>
      <c r="HG122" s="25"/>
      <c r="HH122" s="25"/>
      <c r="HI122" s="25"/>
      <c r="HJ122" s="25"/>
      <c r="HK122" s="25"/>
      <c r="HL122" s="25"/>
      <c r="HM122" s="25"/>
      <c r="HN122" s="25"/>
      <c r="HO122" s="25"/>
      <c r="HP122" s="25"/>
      <c r="HQ122" s="25"/>
      <c r="HR122" s="25"/>
      <c r="HS122" s="25"/>
      <c r="HT122" s="25"/>
      <c r="HU122" s="25"/>
      <c r="HV122" s="25"/>
      <c r="HW122" s="25"/>
      <c r="HX122" s="25"/>
      <c r="HY122" s="25"/>
      <c r="HZ122" s="25"/>
      <c r="IA122" s="25"/>
      <c r="IB122" s="25"/>
      <c r="IC122" s="25"/>
      <c r="ID122" s="25"/>
      <c r="IE122" s="25"/>
      <c r="IF122" s="25"/>
      <c r="IG122" s="25"/>
      <c r="IH122" s="25"/>
      <c r="II122" s="25"/>
      <c r="IJ122" s="25"/>
      <c r="IK122" s="25"/>
      <c r="IL122" s="25"/>
      <c r="IM122" s="25"/>
      <c r="IN122" s="25"/>
      <c r="IO122" s="25"/>
      <c r="IP122" s="25"/>
      <c r="IQ122" s="25"/>
      <c r="IR122" s="25"/>
      <c r="IS122" s="25"/>
      <c r="IT122" s="25"/>
      <c r="IU122" s="25"/>
      <c r="IV122" s="25"/>
    </row>
    <row r="123" spans="2:256" s="27" customFormat="1" x14ac:dyDescent="0.25">
      <c r="B123" s="25"/>
      <c r="C123" s="32"/>
      <c r="D123" s="33"/>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25"/>
      <c r="DS123" s="25"/>
      <c r="DT123" s="25"/>
      <c r="DU123" s="25"/>
      <c r="DV123" s="25"/>
      <c r="DW123" s="25"/>
      <c r="DX123" s="25"/>
      <c r="DY123" s="25"/>
      <c r="DZ123" s="25"/>
      <c r="EA123" s="25"/>
      <c r="EB123" s="25"/>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c r="FA123" s="25"/>
      <c r="FB123" s="25"/>
      <c r="FC123" s="25"/>
      <c r="FD123" s="25"/>
      <c r="FE123" s="25"/>
      <c r="FF123" s="25"/>
      <c r="FG123" s="25"/>
      <c r="FH123" s="25"/>
      <c r="FI123" s="25"/>
      <c r="FJ123" s="25"/>
      <c r="FK123" s="25"/>
      <c r="FL123" s="25"/>
      <c r="FM123" s="25"/>
      <c r="FN123" s="25"/>
      <c r="FO123" s="25"/>
      <c r="FP123" s="25"/>
      <c r="FQ123" s="25"/>
      <c r="FR123" s="25"/>
      <c r="FS123" s="25"/>
      <c r="FT123" s="25"/>
      <c r="FU123" s="25"/>
      <c r="FV123" s="25"/>
      <c r="FW123" s="25"/>
      <c r="FX123" s="25"/>
      <c r="FY123" s="25"/>
      <c r="FZ123" s="25"/>
      <c r="GA123" s="25"/>
      <c r="GB123" s="25"/>
      <c r="GC123" s="25"/>
      <c r="GD123" s="25"/>
      <c r="GE123" s="25"/>
      <c r="GF123" s="25"/>
      <c r="GG123" s="25"/>
      <c r="GH123" s="25"/>
      <c r="GI123" s="25"/>
      <c r="GJ123" s="25"/>
      <c r="GK123" s="25"/>
      <c r="GL123" s="25"/>
      <c r="GM123" s="25"/>
      <c r="GN123" s="25"/>
      <c r="GO123" s="25"/>
      <c r="GP123" s="25"/>
      <c r="GQ123" s="25"/>
      <c r="GR123" s="25"/>
      <c r="GS123" s="25"/>
      <c r="GT123" s="25"/>
      <c r="GU123" s="25"/>
      <c r="GV123" s="25"/>
      <c r="GW123" s="25"/>
      <c r="GX123" s="25"/>
      <c r="GY123" s="25"/>
      <c r="GZ123" s="25"/>
      <c r="HA123" s="25"/>
      <c r="HB123" s="25"/>
      <c r="HC123" s="25"/>
      <c r="HD123" s="25"/>
      <c r="HE123" s="25"/>
      <c r="HF123" s="25"/>
      <c r="HG123" s="25"/>
      <c r="HH123" s="25"/>
      <c r="HI123" s="25"/>
      <c r="HJ123" s="25"/>
      <c r="HK123" s="25"/>
      <c r="HL123" s="25"/>
      <c r="HM123" s="25"/>
      <c r="HN123" s="25"/>
      <c r="HO123" s="25"/>
      <c r="HP123" s="25"/>
      <c r="HQ123" s="25"/>
      <c r="HR123" s="25"/>
      <c r="HS123" s="25"/>
      <c r="HT123" s="25"/>
      <c r="HU123" s="25"/>
      <c r="HV123" s="25"/>
      <c r="HW123" s="25"/>
      <c r="HX123" s="25"/>
      <c r="HY123" s="25"/>
      <c r="HZ123" s="25"/>
      <c r="IA123" s="25"/>
      <c r="IB123" s="25"/>
      <c r="IC123" s="25"/>
      <c r="ID123" s="25"/>
      <c r="IE123" s="25"/>
      <c r="IF123" s="25"/>
      <c r="IG123" s="25"/>
      <c r="IH123" s="25"/>
      <c r="II123" s="25"/>
      <c r="IJ123" s="25"/>
      <c r="IK123" s="25"/>
      <c r="IL123" s="25"/>
      <c r="IM123" s="25"/>
      <c r="IN123" s="25"/>
      <c r="IO123" s="25"/>
      <c r="IP123" s="25"/>
      <c r="IQ123" s="25"/>
      <c r="IR123" s="25"/>
      <c r="IS123" s="25"/>
      <c r="IT123" s="25"/>
      <c r="IU123" s="25"/>
      <c r="IV123" s="25"/>
    </row>
    <row r="124" spans="2:256" s="27" customFormat="1" x14ac:dyDescent="0.25">
      <c r="B124" s="25"/>
      <c r="C124" s="32"/>
      <c r="D124" s="33"/>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c r="DS124" s="25"/>
      <c r="DT124" s="25"/>
      <c r="DU124" s="25"/>
      <c r="DV124" s="25"/>
      <c r="DW124" s="25"/>
      <c r="DX124" s="25"/>
      <c r="DY124" s="25"/>
      <c r="DZ124" s="25"/>
      <c r="EA124" s="25"/>
      <c r="EB124" s="25"/>
      <c r="EC124" s="25"/>
      <c r="ED124" s="25"/>
      <c r="EE124" s="25"/>
      <c r="EF124" s="25"/>
      <c r="EG124" s="25"/>
      <c r="EH124" s="25"/>
      <c r="EI124" s="25"/>
      <c r="EJ124" s="25"/>
      <c r="EK124" s="25"/>
      <c r="EL124" s="25"/>
      <c r="EM124" s="25"/>
      <c r="EN124" s="25"/>
      <c r="EO124" s="25"/>
      <c r="EP124" s="25"/>
      <c r="EQ124" s="25"/>
      <c r="ER124" s="25"/>
      <c r="ES124" s="25"/>
      <c r="ET124" s="25"/>
      <c r="EU124" s="25"/>
      <c r="EV124" s="25"/>
      <c r="EW124" s="25"/>
      <c r="EX124" s="25"/>
      <c r="EY124" s="25"/>
      <c r="EZ124" s="25"/>
      <c r="FA124" s="25"/>
      <c r="FB124" s="25"/>
      <c r="FC124" s="25"/>
      <c r="FD124" s="25"/>
      <c r="FE124" s="25"/>
      <c r="FF124" s="25"/>
      <c r="FG124" s="25"/>
      <c r="FH124" s="25"/>
      <c r="FI124" s="25"/>
      <c r="FJ124" s="25"/>
      <c r="FK124" s="25"/>
      <c r="FL124" s="25"/>
      <c r="FM124" s="25"/>
      <c r="FN124" s="25"/>
      <c r="FO124" s="25"/>
      <c r="FP124" s="25"/>
      <c r="FQ124" s="25"/>
      <c r="FR124" s="25"/>
      <c r="FS124" s="25"/>
      <c r="FT124" s="25"/>
      <c r="FU124" s="25"/>
      <c r="FV124" s="25"/>
      <c r="FW124" s="25"/>
      <c r="FX124" s="25"/>
      <c r="FY124" s="25"/>
      <c r="FZ124" s="25"/>
      <c r="GA124" s="25"/>
      <c r="GB124" s="25"/>
      <c r="GC124" s="25"/>
      <c r="GD124" s="25"/>
      <c r="GE124" s="25"/>
      <c r="GF124" s="25"/>
      <c r="GG124" s="25"/>
      <c r="GH124" s="25"/>
      <c r="GI124" s="25"/>
      <c r="GJ124" s="25"/>
      <c r="GK124" s="25"/>
      <c r="GL124" s="25"/>
      <c r="GM124" s="25"/>
      <c r="GN124" s="25"/>
      <c r="GO124" s="25"/>
      <c r="GP124" s="25"/>
      <c r="GQ124" s="25"/>
      <c r="GR124" s="25"/>
      <c r="GS124" s="25"/>
      <c r="GT124" s="25"/>
      <c r="GU124" s="25"/>
      <c r="GV124" s="25"/>
      <c r="GW124" s="25"/>
      <c r="GX124" s="25"/>
      <c r="GY124" s="25"/>
      <c r="GZ124" s="25"/>
      <c r="HA124" s="25"/>
      <c r="HB124" s="25"/>
      <c r="HC124" s="25"/>
      <c r="HD124" s="25"/>
      <c r="HE124" s="25"/>
      <c r="HF124" s="25"/>
      <c r="HG124" s="25"/>
      <c r="HH124" s="25"/>
      <c r="HI124" s="25"/>
      <c r="HJ124" s="25"/>
      <c r="HK124" s="25"/>
      <c r="HL124" s="25"/>
      <c r="HM124" s="25"/>
      <c r="HN124" s="25"/>
      <c r="HO124" s="25"/>
      <c r="HP124" s="25"/>
      <c r="HQ124" s="25"/>
      <c r="HR124" s="25"/>
      <c r="HS124" s="25"/>
      <c r="HT124" s="25"/>
      <c r="HU124" s="25"/>
      <c r="HV124" s="25"/>
      <c r="HW124" s="25"/>
      <c r="HX124" s="25"/>
      <c r="HY124" s="25"/>
      <c r="HZ124" s="25"/>
      <c r="IA124" s="25"/>
      <c r="IB124" s="25"/>
      <c r="IC124" s="25"/>
      <c r="ID124" s="25"/>
      <c r="IE124" s="25"/>
      <c r="IF124" s="25"/>
      <c r="IG124" s="25"/>
      <c r="IH124" s="25"/>
      <c r="II124" s="25"/>
      <c r="IJ124" s="25"/>
      <c r="IK124" s="25"/>
      <c r="IL124" s="25"/>
      <c r="IM124" s="25"/>
      <c r="IN124" s="25"/>
      <c r="IO124" s="25"/>
      <c r="IP124" s="25"/>
      <c r="IQ124" s="25"/>
      <c r="IR124" s="25"/>
      <c r="IS124" s="25"/>
      <c r="IT124" s="25"/>
      <c r="IU124" s="25"/>
      <c r="IV124" s="25"/>
    </row>
    <row r="125" spans="2:256" s="27" customFormat="1" x14ac:dyDescent="0.25">
      <c r="B125" s="25"/>
      <c r="C125" s="32"/>
      <c r="D125" s="33"/>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c r="DK125" s="25"/>
      <c r="DL125" s="25"/>
      <c r="DM125" s="25"/>
      <c r="DN125" s="25"/>
      <c r="DO125" s="25"/>
      <c r="DP125" s="25"/>
      <c r="DQ125" s="25"/>
      <c r="DR125" s="25"/>
      <c r="DS125" s="25"/>
      <c r="DT125" s="25"/>
      <c r="DU125" s="25"/>
      <c r="DV125" s="25"/>
      <c r="DW125" s="25"/>
      <c r="DX125" s="25"/>
      <c r="DY125" s="25"/>
      <c r="DZ125" s="25"/>
      <c r="EA125" s="25"/>
      <c r="EB125" s="25"/>
      <c r="EC125" s="25"/>
      <c r="ED125" s="25"/>
      <c r="EE125" s="25"/>
      <c r="EF125" s="25"/>
      <c r="EG125" s="25"/>
      <c r="EH125" s="25"/>
      <c r="EI125" s="25"/>
      <c r="EJ125" s="25"/>
      <c r="EK125" s="25"/>
      <c r="EL125" s="25"/>
      <c r="EM125" s="25"/>
      <c r="EN125" s="25"/>
      <c r="EO125" s="25"/>
      <c r="EP125" s="25"/>
      <c r="EQ125" s="25"/>
      <c r="ER125" s="25"/>
      <c r="ES125" s="25"/>
      <c r="ET125" s="25"/>
      <c r="EU125" s="25"/>
      <c r="EV125" s="25"/>
      <c r="EW125" s="25"/>
      <c r="EX125" s="25"/>
      <c r="EY125" s="25"/>
      <c r="EZ125" s="25"/>
      <c r="FA125" s="25"/>
      <c r="FB125" s="25"/>
      <c r="FC125" s="25"/>
      <c r="FD125" s="25"/>
      <c r="FE125" s="25"/>
      <c r="FF125" s="25"/>
      <c r="FG125" s="25"/>
      <c r="FH125" s="25"/>
      <c r="FI125" s="25"/>
      <c r="FJ125" s="25"/>
      <c r="FK125" s="25"/>
      <c r="FL125" s="25"/>
      <c r="FM125" s="25"/>
      <c r="FN125" s="25"/>
      <c r="FO125" s="25"/>
      <c r="FP125" s="25"/>
      <c r="FQ125" s="25"/>
      <c r="FR125" s="25"/>
      <c r="FS125" s="25"/>
      <c r="FT125" s="25"/>
      <c r="FU125" s="25"/>
      <c r="FV125" s="25"/>
      <c r="FW125" s="25"/>
      <c r="FX125" s="25"/>
      <c r="FY125" s="25"/>
      <c r="FZ125" s="25"/>
      <c r="GA125" s="25"/>
      <c r="GB125" s="25"/>
      <c r="GC125" s="25"/>
      <c r="GD125" s="25"/>
      <c r="GE125" s="25"/>
      <c r="GF125" s="25"/>
      <c r="GG125" s="25"/>
      <c r="GH125" s="25"/>
      <c r="GI125" s="25"/>
      <c r="GJ125" s="25"/>
      <c r="GK125" s="25"/>
      <c r="GL125" s="25"/>
      <c r="GM125" s="25"/>
      <c r="GN125" s="25"/>
      <c r="GO125" s="25"/>
      <c r="GP125" s="25"/>
      <c r="GQ125" s="25"/>
      <c r="GR125" s="25"/>
      <c r="GS125" s="25"/>
      <c r="GT125" s="25"/>
      <c r="GU125" s="25"/>
      <c r="GV125" s="25"/>
      <c r="GW125" s="25"/>
      <c r="GX125" s="25"/>
      <c r="GY125" s="25"/>
      <c r="GZ125" s="25"/>
      <c r="HA125" s="25"/>
      <c r="HB125" s="25"/>
      <c r="HC125" s="25"/>
      <c r="HD125" s="25"/>
      <c r="HE125" s="25"/>
      <c r="HF125" s="25"/>
      <c r="HG125" s="25"/>
      <c r="HH125" s="25"/>
      <c r="HI125" s="25"/>
      <c r="HJ125" s="25"/>
      <c r="HK125" s="25"/>
      <c r="HL125" s="25"/>
      <c r="HM125" s="25"/>
      <c r="HN125" s="25"/>
      <c r="HO125" s="25"/>
      <c r="HP125" s="25"/>
      <c r="HQ125" s="25"/>
      <c r="HR125" s="25"/>
      <c r="HS125" s="25"/>
      <c r="HT125" s="25"/>
      <c r="HU125" s="25"/>
      <c r="HV125" s="25"/>
      <c r="HW125" s="25"/>
      <c r="HX125" s="25"/>
      <c r="HY125" s="25"/>
      <c r="HZ125" s="25"/>
      <c r="IA125" s="25"/>
      <c r="IB125" s="25"/>
      <c r="IC125" s="25"/>
      <c r="ID125" s="25"/>
      <c r="IE125" s="25"/>
      <c r="IF125" s="25"/>
      <c r="IG125" s="25"/>
      <c r="IH125" s="25"/>
      <c r="II125" s="25"/>
      <c r="IJ125" s="25"/>
      <c r="IK125" s="25"/>
      <c r="IL125" s="25"/>
      <c r="IM125" s="25"/>
      <c r="IN125" s="25"/>
      <c r="IO125" s="25"/>
      <c r="IP125" s="25"/>
      <c r="IQ125" s="25"/>
      <c r="IR125" s="25"/>
      <c r="IS125" s="25"/>
      <c r="IT125" s="25"/>
      <c r="IU125" s="25"/>
      <c r="IV125" s="25"/>
    </row>
    <row r="126" spans="2:256" s="27" customFormat="1" x14ac:dyDescent="0.25">
      <c r="B126" s="25"/>
      <c r="C126" s="32"/>
      <c r="D126" s="33"/>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c r="DK126" s="25"/>
      <c r="DL126" s="25"/>
      <c r="DM126" s="25"/>
      <c r="DN126" s="25"/>
      <c r="DO126" s="25"/>
      <c r="DP126" s="25"/>
      <c r="DQ126" s="25"/>
      <c r="DR126" s="25"/>
      <c r="DS126" s="25"/>
      <c r="DT126" s="25"/>
      <c r="DU126" s="25"/>
      <c r="DV126" s="25"/>
      <c r="DW126" s="25"/>
      <c r="DX126" s="25"/>
      <c r="DY126" s="25"/>
      <c r="DZ126" s="25"/>
      <c r="EA126" s="25"/>
      <c r="EB126" s="25"/>
      <c r="EC126" s="25"/>
      <c r="ED126" s="25"/>
      <c r="EE126" s="25"/>
      <c r="EF126" s="25"/>
      <c r="EG126" s="25"/>
      <c r="EH126" s="25"/>
      <c r="EI126" s="25"/>
      <c r="EJ126" s="25"/>
      <c r="EK126" s="25"/>
      <c r="EL126" s="25"/>
      <c r="EM126" s="25"/>
      <c r="EN126" s="25"/>
      <c r="EO126" s="25"/>
      <c r="EP126" s="25"/>
      <c r="EQ126" s="25"/>
      <c r="ER126" s="25"/>
      <c r="ES126" s="25"/>
      <c r="ET126" s="25"/>
      <c r="EU126" s="25"/>
      <c r="EV126" s="25"/>
      <c r="EW126" s="25"/>
      <c r="EX126" s="25"/>
      <c r="EY126" s="25"/>
      <c r="EZ126" s="25"/>
      <c r="FA126" s="25"/>
      <c r="FB126" s="25"/>
      <c r="FC126" s="25"/>
      <c r="FD126" s="25"/>
      <c r="FE126" s="25"/>
      <c r="FF126" s="25"/>
      <c r="FG126" s="25"/>
      <c r="FH126" s="25"/>
      <c r="FI126" s="25"/>
      <c r="FJ126" s="25"/>
      <c r="FK126" s="25"/>
      <c r="FL126" s="25"/>
      <c r="FM126" s="25"/>
      <c r="FN126" s="25"/>
      <c r="FO126" s="25"/>
      <c r="FP126" s="25"/>
      <c r="FQ126" s="25"/>
      <c r="FR126" s="25"/>
      <c r="FS126" s="25"/>
      <c r="FT126" s="25"/>
      <c r="FU126" s="25"/>
      <c r="FV126" s="25"/>
      <c r="FW126" s="25"/>
      <c r="FX126" s="25"/>
      <c r="FY126" s="25"/>
      <c r="FZ126" s="25"/>
      <c r="GA126" s="25"/>
      <c r="GB126" s="25"/>
      <c r="GC126" s="25"/>
      <c r="GD126" s="25"/>
      <c r="GE126" s="25"/>
      <c r="GF126" s="25"/>
      <c r="GG126" s="25"/>
      <c r="GH126" s="25"/>
      <c r="GI126" s="25"/>
      <c r="GJ126" s="25"/>
      <c r="GK126" s="25"/>
      <c r="GL126" s="25"/>
      <c r="GM126" s="25"/>
      <c r="GN126" s="25"/>
      <c r="GO126" s="25"/>
      <c r="GP126" s="25"/>
      <c r="GQ126" s="25"/>
      <c r="GR126" s="25"/>
      <c r="GS126" s="25"/>
      <c r="GT126" s="25"/>
      <c r="GU126" s="25"/>
      <c r="GV126" s="25"/>
      <c r="GW126" s="25"/>
      <c r="GX126" s="25"/>
      <c r="GY126" s="25"/>
      <c r="GZ126" s="25"/>
      <c r="HA126" s="25"/>
      <c r="HB126" s="25"/>
      <c r="HC126" s="25"/>
      <c r="HD126" s="25"/>
      <c r="HE126" s="25"/>
      <c r="HF126" s="25"/>
      <c r="HG126" s="25"/>
      <c r="HH126" s="25"/>
      <c r="HI126" s="25"/>
      <c r="HJ126" s="25"/>
      <c r="HK126" s="25"/>
      <c r="HL126" s="25"/>
      <c r="HM126" s="25"/>
      <c r="HN126" s="25"/>
      <c r="HO126" s="25"/>
      <c r="HP126" s="25"/>
      <c r="HQ126" s="25"/>
      <c r="HR126" s="25"/>
      <c r="HS126" s="25"/>
      <c r="HT126" s="25"/>
      <c r="HU126" s="25"/>
      <c r="HV126" s="25"/>
      <c r="HW126" s="25"/>
      <c r="HX126" s="25"/>
      <c r="HY126" s="25"/>
      <c r="HZ126" s="25"/>
      <c r="IA126" s="25"/>
      <c r="IB126" s="25"/>
      <c r="IC126" s="25"/>
      <c r="ID126" s="25"/>
      <c r="IE126" s="25"/>
      <c r="IF126" s="25"/>
      <c r="IG126" s="25"/>
      <c r="IH126" s="25"/>
      <c r="II126" s="25"/>
      <c r="IJ126" s="25"/>
      <c r="IK126" s="25"/>
      <c r="IL126" s="25"/>
      <c r="IM126" s="25"/>
      <c r="IN126" s="25"/>
      <c r="IO126" s="25"/>
      <c r="IP126" s="25"/>
      <c r="IQ126" s="25"/>
      <c r="IR126" s="25"/>
      <c r="IS126" s="25"/>
      <c r="IT126" s="25"/>
      <c r="IU126" s="25"/>
      <c r="IV126" s="25"/>
    </row>
    <row r="127" spans="2:256" s="27" customFormat="1" x14ac:dyDescent="0.25">
      <c r="B127" s="25"/>
      <c r="C127" s="32"/>
      <c r="D127" s="33"/>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c r="DN127" s="25"/>
      <c r="DO127" s="25"/>
      <c r="DP127" s="25"/>
      <c r="DQ127" s="25"/>
      <c r="DR127" s="25"/>
      <c r="DS127" s="25"/>
      <c r="DT127" s="25"/>
      <c r="DU127" s="25"/>
      <c r="DV127" s="25"/>
      <c r="DW127" s="25"/>
      <c r="DX127" s="25"/>
      <c r="DY127" s="25"/>
      <c r="DZ127" s="25"/>
      <c r="EA127" s="25"/>
      <c r="EB127" s="25"/>
      <c r="EC127" s="25"/>
      <c r="ED127" s="25"/>
      <c r="EE127" s="25"/>
      <c r="EF127" s="25"/>
      <c r="EG127" s="25"/>
      <c r="EH127" s="25"/>
      <c r="EI127" s="25"/>
      <c r="EJ127" s="25"/>
      <c r="EK127" s="25"/>
      <c r="EL127" s="25"/>
      <c r="EM127" s="25"/>
      <c r="EN127" s="25"/>
      <c r="EO127" s="25"/>
      <c r="EP127" s="25"/>
      <c r="EQ127" s="25"/>
      <c r="ER127" s="25"/>
      <c r="ES127" s="25"/>
      <c r="ET127" s="25"/>
      <c r="EU127" s="25"/>
      <c r="EV127" s="25"/>
      <c r="EW127" s="25"/>
      <c r="EX127" s="25"/>
      <c r="EY127" s="25"/>
      <c r="EZ127" s="25"/>
      <c r="FA127" s="25"/>
      <c r="FB127" s="25"/>
      <c r="FC127" s="25"/>
      <c r="FD127" s="25"/>
      <c r="FE127" s="25"/>
      <c r="FF127" s="25"/>
      <c r="FG127" s="25"/>
      <c r="FH127" s="25"/>
      <c r="FI127" s="25"/>
      <c r="FJ127" s="25"/>
      <c r="FK127" s="25"/>
      <c r="FL127" s="25"/>
      <c r="FM127" s="25"/>
      <c r="FN127" s="25"/>
      <c r="FO127" s="25"/>
      <c r="FP127" s="25"/>
      <c r="FQ127" s="25"/>
      <c r="FR127" s="25"/>
      <c r="FS127" s="25"/>
      <c r="FT127" s="25"/>
      <c r="FU127" s="25"/>
      <c r="FV127" s="25"/>
      <c r="FW127" s="25"/>
      <c r="FX127" s="25"/>
      <c r="FY127" s="25"/>
      <c r="FZ127" s="25"/>
      <c r="GA127" s="25"/>
      <c r="GB127" s="25"/>
      <c r="GC127" s="25"/>
      <c r="GD127" s="25"/>
      <c r="GE127" s="25"/>
      <c r="GF127" s="25"/>
      <c r="GG127" s="25"/>
      <c r="GH127" s="25"/>
      <c r="GI127" s="25"/>
      <c r="GJ127" s="25"/>
      <c r="GK127" s="25"/>
      <c r="GL127" s="25"/>
      <c r="GM127" s="25"/>
      <c r="GN127" s="25"/>
      <c r="GO127" s="25"/>
      <c r="GP127" s="25"/>
      <c r="GQ127" s="25"/>
      <c r="GR127" s="25"/>
      <c r="GS127" s="25"/>
      <c r="GT127" s="25"/>
      <c r="GU127" s="25"/>
      <c r="GV127" s="25"/>
      <c r="GW127" s="25"/>
      <c r="GX127" s="25"/>
      <c r="GY127" s="25"/>
      <c r="GZ127" s="25"/>
      <c r="HA127" s="25"/>
      <c r="HB127" s="25"/>
      <c r="HC127" s="25"/>
      <c r="HD127" s="25"/>
      <c r="HE127" s="25"/>
      <c r="HF127" s="25"/>
      <c r="HG127" s="25"/>
      <c r="HH127" s="25"/>
      <c r="HI127" s="25"/>
      <c r="HJ127" s="25"/>
      <c r="HK127" s="25"/>
      <c r="HL127" s="25"/>
      <c r="HM127" s="25"/>
      <c r="HN127" s="25"/>
      <c r="HO127" s="25"/>
      <c r="HP127" s="25"/>
      <c r="HQ127" s="25"/>
      <c r="HR127" s="25"/>
      <c r="HS127" s="25"/>
      <c r="HT127" s="25"/>
      <c r="HU127" s="25"/>
      <c r="HV127" s="25"/>
      <c r="HW127" s="25"/>
      <c r="HX127" s="25"/>
      <c r="HY127" s="25"/>
      <c r="HZ127" s="25"/>
      <c r="IA127" s="25"/>
      <c r="IB127" s="25"/>
      <c r="IC127" s="25"/>
      <c r="ID127" s="25"/>
      <c r="IE127" s="25"/>
      <c r="IF127" s="25"/>
      <c r="IG127" s="25"/>
      <c r="IH127" s="25"/>
      <c r="II127" s="25"/>
      <c r="IJ127" s="25"/>
      <c r="IK127" s="25"/>
      <c r="IL127" s="25"/>
      <c r="IM127" s="25"/>
      <c r="IN127" s="25"/>
      <c r="IO127" s="25"/>
      <c r="IP127" s="25"/>
      <c r="IQ127" s="25"/>
      <c r="IR127" s="25"/>
      <c r="IS127" s="25"/>
      <c r="IT127" s="25"/>
      <c r="IU127" s="25"/>
      <c r="IV127" s="25"/>
    </row>
    <row r="128" spans="2:256" s="27" customFormat="1" x14ac:dyDescent="0.25">
      <c r="B128" s="25"/>
      <c r="C128" s="32"/>
      <c r="D128" s="33"/>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25"/>
      <c r="CH128" s="25"/>
      <c r="CI128" s="25"/>
      <c r="CJ128" s="25"/>
      <c r="CK128" s="25"/>
      <c r="CL128" s="25"/>
      <c r="CM128" s="25"/>
      <c r="CN128" s="25"/>
      <c r="CO128" s="25"/>
      <c r="CP128" s="25"/>
      <c r="CQ128" s="25"/>
      <c r="CR128" s="25"/>
      <c r="CS128" s="25"/>
      <c r="CT128" s="25"/>
      <c r="CU128" s="25"/>
      <c r="CV128" s="25"/>
      <c r="CW128" s="25"/>
      <c r="CX128" s="25"/>
      <c r="CY128" s="25"/>
      <c r="CZ128" s="25"/>
      <c r="DA128" s="25"/>
      <c r="DB128" s="25"/>
      <c r="DC128" s="25"/>
      <c r="DD128" s="25"/>
      <c r="DE128" s="25"/>
      <c r="DF128" s="25"/>
      <c r="DG128" s="25"/>
      <c r="DH128" s="25"/>
      <c r="DI128" s="25"/>
      <c r="DJ128" s="25"/>
      <c r="DK128" s="25"/>
      <c r="DL128" s="25"/>
      <c r="DM128" s="25"/>
      <c r="DN128" s="25"/>
      <c r="DO128" s="25"/>
      <c r="DP128" s="25"/>
      <c r="DQ128" s="25"/>
      <c r="DR128" s="25"/>
      <c r="DS128" s="25"/>
      <c r="DT128" s="25"/>
      <c r="DU128" s="25"/>
      <c r="DV128" s="25"/>
      <c r="DW128" s="25"/>
      <c r="DX128" s="25"/>
      <c r="DY128" s="25"/>
      <c r="DZ128" s="25"/>
      <c r="EA128" s="25"/>
      <c r="EB128" s="25"/>
      <c r="EC128" s="25"/>
      <c r="ED128" s="25"/>
      <c r="EE128" s="25"/>
      <c r="EF128" s="25"/>
      <c r="EG128" s="25"/>
      <c r="EH128" s="25"/>
      <c r="EI128" s="25"/>
      <c r="EJ128" s="25"/>
      <c r="EK128" s="25"/>
      <c r="EL128" s="25"/>
      <c r="EM128" s="25"/>
      <c r="EN128" s="25"/>
      <c r="EO128" s="25"/>
      <c r="EP128" s="25"/>
      <c r="EQ128" s="25"/>
      <c r="ER128" s="25"/>
      <c r="ES128" s="25"/>
      <c r="ET128" s="25"/>
      <c r="EU128" s="25"/>
      <c r="EV128" s="25"/>
      <c r="EW128" s="25"/>
      <c r="EX128" s="25"/>
      <c r="EY128" s="25"/>
      <c r="EZ128" s="25"/>
      <c r="FA128" s="25"/>
      <c r="FB128" s="25"/>
      <c r="FC128" s="25"/>
      <c r="FD128" s="25"/>
      <c r="FE128" s="25"/>
      <c r="FF128" s="25"/>
      <c r="FG128" s="25"/>
      <c r="FH128" s="25"/>
      <c r="FI128" s="25"/>
      <c r="FJ128" s="25"/>
      <c r="FK128" s="25"/>
      <c r="FL128" s="25"/>
      <c r="FM128" s="25"/>
      <c r="FN128" s="25"/>
      <c r="FO128" s="25"/>
      <c r="FP128" s="25"/>
      <c r="FQ128" s="25"/>
      <c r="FR128" s="25"/>
      <c r="FS128" s="25"/>
      <c r="FT128" s="25"/>
      <c r="FU128" s="25"/>
      <c r="FV128" s="25"/>
      <c r="FW128" s="25"/>
      <c r="FX128" s="25"/>
      <c r="FY128" s="25"/>
      <c r="FZ128" s="25"/>
      <c r="GA128" s="25"/>
      <c r="GB128" s="25"/>
      <c r="GC128" s="25"/>
      <c r="GD128" s="25"/>
      <c r="GE128" s="25"/>
      <c r="GF128" s="25"/>
      <c r="GG128" s="25"/>
      <c r="GH128" s="25"/>
      <c r="GI128" s="25"/>
      <c r="GJ128" s="25"/>
      <c r="GK128" s="25"/>
      <c r="GL128" s="25"/>
      <c r="GM128" s="25"/>
      <c r="GN128" s="25"/>
      <c r="GO128" s="25"/>
      <c r="GP128" s="25"/>
      <c r="GQ128" s="25"/>
      <c r="GR128" s="25"/>
      <c r="GS128" s="25"/>
      <c r="GT128" s="25"/>
      <c r="GU128" s="25"/>
      <c r="GV128" s="25"/>
      <c r="GW128" s="25"/>
      <c r="GX128" s="25"/>
      <c r="GY128" s="25"/>
      <c r="GZ128" s="25"/>
      <c r="HA128" s="25"/>
      <c r="HB128" s="25"/>
      <c r="HC128" s="25"/>
      <c r="HD128" s="25"/>
      <c r="HE128" s="25"/>
      <c r="HF128" s="25"/>
      <c r="HG128" s="25"/>
      <c r="HH128" s="25"/>
      <c r="HI128" s="25"/>
      <c r="HJ128" s="25"/>
      <c r="HK128" s="25"/>
      <c r="HL128" s="25"/>
      <c r="HM128" s="25"/>
      <c r="HN128" s="25"/>
      <c r="HO128" s="25"/>
      <c r="HP128" s="25"/>
      <c r="HQ128" s="25"/>
      <c r="HR128" s="25"/>
      <c r="HS128" s="25"/>
      <c r="HT128" s="25"/>
      <c r="HU128" s="25"/>
      <c r="HV128" s="25"/>
      <c r="HW128" s="25"/>
      <c r="HX128" s="25"/>
      <c r="HY128" s="25"/>
      <c r="HZ128" s="25"/>
      <c r="IA128" s="25"/>
      <c r="IB128" s="25"/>
      <c r="IC128" s="25"/>
      <c r="ID128" s="25"/>
      <c r="IE128" s="25"/>
      <c r="IF128" s="25"/>
      <c r="IG128" s="25"/>
      <c r="IH128" s="25"/>
      <c r="II128" s="25"/>
      <c r="IJ128" s="25"/>
      <c r="IK128" s="25"/>
      <c r="IL128" s="25"/>
      <c r="IM128" s="25"/>
      <c r="IN128" s="25"/>
      <c r="IO128" s="25"/>
      <c r="IP128" s="25"/>
      <c r="IQ128" s="25"/>
      <c r="IR128" s="25"/>
      <c r="IS128" s="25"/>
      <c r="IT128" s="25"/>
      <c r="IU128" s="25"/>
      <c r="IV128" s="25"/>
    </row>
    <row r="129" spans="2:256" s="27" customFormat="1" x14ac:dyDescent="0.25">
      <c r="B129" s="25"/>
      <c r="C129" s="32"/>
      <c r="D129" s="33"/>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25"/>
      <c r="CH129" s="25"/>
      <c r="CI129" s="25"/>
      <c r="CJ129" s="25"/>
      <c r="CK129" s="25"/>
      <c r="CL129" s="25"/>
      <c r="CM129" s="25"/>
      <c r="CN129" s="25"/>
      <c r="CO129" s="25"/>
      <c r="CP129" s="25"/>
      <c r="CQ129" s="25"/>
      <c r="CR129" s="25"/>
      <c r="CS129" s="25"/>
      <c r="CT129" s="25"/>
      <c r="CU129" s="25"/>
      <c r="CV129" s="25"/>
      <c r="CW129" s="25"/>
      <c r="CX129" s="25"/>
      <c r="CY129" s="25"/>
      <c r="CZ129" s="25"/>
      <c r="DA129" s="25"/>
      <c r="DB129" s="25"/>
      <c r="DC129" s="25"/>
      <c r="DD129" s="25"/>
      <c r="DE129" s="25"/>
      <c r="DF129" s="25"/>
      <c r="DG129" s="25"/>
      <c r="DH129" s="25"/>
      <c r="DI129" s="25"/>
      <c r="DJ129" s="25"/>
      <c r="DK129" s="25"/>
      <c r="DL129" s="25"/>
      <c r="DM129" s="25"/>
      <c r="DN129" s="25"/>
      <c r="DO129" s="25"/>
      <c r="DP129" s="25"/>
      <c r="DQ129" s="25"/>
      <c r="DR129" s="25"/>
      <c r="DS129" s="25"/>
      <c r="DT129" s="25"/>
      <c r="DU129" s="25"/>
      <c r="DV129" s="25"/>
      <c r="DW129" s="25"/>
      <c r="DX129" s="25"/>
      <c r="DY129" s="25"/>
      <c r="DZ129" s="25"/>
      <c r="EA129" s="25"/>
      <c r="EB129" s="25"/>
      <c r="EC129" s="25"/>
      <c r="ED129" s="25"/>
      <c r="EE129" s="25"/>
      <c r="EF129" s="25"/>
      <c r="EG129" s="25"/>
      <c r="EH129" s="25"/>
      <c r="EI129" s="25"/>
      <c r="EJ129" s="25"/>
      <c r="EK129" s="25"/>
      <c r="EL129" s="25"/>
      <c r="EM129" s="25"/>
      <c r="EN129" s="25"/>
      <c r="EO129" s="25"/>
      <c r="EP129" s="25"/>
      <c r="EQ129" s="25"/>
      <c r="ER129" s="25"/>
      <c r="ES129" s="25"/>
      <c r="ET129" s="25"/>
      <c r="EU129" s="25"/>
      <c r="EV129" s="25"/>
      <c r="EW129" s="25"/>
      <c r="EX129" s="25"/>
      <c r="EY129" s="25"/>
      <c r="EZ129" s="25"/>
      <c r="FA129" s="25"/>
      <c r="FB129" s="25"/>
      <c r="FC129" s="25"/>
      <c r="FD129" s="25"/>
      <c r="FE129" s="25"/>
      <c r="FF129" s="25"/>
      <c r="FG129" s="25"/>
      <c r="FH129" s="25"/>
      <c r="FI129" s="25"/>
      <c r="FJ129" s="25"/>
      <c r="FK129" s="25"/>
      <c r="FL129" s="25"/>
      <c r="FM129" s="25"/>
      <c r="FN129" s="25"/>
      <c r="FO129" s="25"/>
      <c r="FP129" s="25"/>
      <c r="FQ129" s="25"/>
      <c r="FR129" s="25"/>
      <c r="FS129" s="25"/>
      <c r="FT129" s="25"/>
      <c r="FU129" s="25"/>
      <c r="FV129" s="25"/>
      <c r="FW129" s="25"/>
      <c r="FX129" s="25"/>
      <c r="FY129" s="25"/>
      <c r="FZ129" s="25"/>
      <c r="GA129" s="25"/>
      <c r="GB129" s="25"/>
      <c r="GC129" s="25"/>
      <c r="GD129" s="25"/>
      <c r="GE129" s="25"/>
      <c r="GF129" s="25"/>
      <c r="GG129" s="25"/>
      <c r="GH129" s="25"/>
      <c r="GI129" s="25"/>
      <c r="GJ129" s="25"/>
      <c r="GK129" s="25"/>
      <c r="GL129" s="25"/>
      <c r="GM129" s="25"/>
      <c r="GN129" s="25"/>
      <c r="GO129" s="25"/>
      <c r="GP129" s="25"/>
      <c r="GQ129" s="25"/>
      <c r="GR129" s="25"/>
      <c r="GS129" s="25"/>
      <c r="GT129" s="25"/>
      <c r="GU129" s="25"/>
      <c r="GV129" s="25"/>
      <c r="GW129" s="25"/>
      <c r="GX129" s="25"/>
      <c r="GY129" s="25"/>
      <c r="GZ129" s="25"/>
      <c r="HA129" s="25"/>
      <c r="HB129" s="25"/>
      <c r="HC129" s="25"/>
      <c r="HD129" s="25"/>
      <c r="HE129" s="25"/>
      <c r="HF129" s="25"/>
      <c r="HG129" s="25"/>
      <c r="HH129" s="25"/>
      <c r="HI129" s="25"/>
      <c r="HJ129" s="25"/>
      <c r="HK129" s="25"/>
      <c r="HL129" s="25"/>
      <c r="HM129" s="25"/>
      <c r="HN129" s="25"/>
      <c r="HO129" s="25"/>
      <c r="HP129" s="25"/>
      <c r="HQ129" s="25"/>
      <c r="HR129" s="25"/>
      <c r="HS129" s="25"/>
      <c r="HT129" s="25"/>
      <c r="HU129" s="25"/>
      <c r="HV129" s="25"/>
      <c r="HW129" s="25"/>
      <c r="HX129" s="25"/>
      <c r="HY129" s="25"/>
      <c r="HZ129" s="25"/>
      <c r="IA129" s="25"/>
      <c r="IB129" s="25"/>
      <c r="IC129" s="25"/>
      <c r="ID129" s="25"/>
      <c r="IE129" s="25"/>
      <c r="IF129" s="25"/>
      <c r="IG129" s="25"/>
      <c r="IH129" s="25"/>
      <c r="II129" s="25"/>
      <c r="IJ129" s="25"/>
      <c r="IK129" s="25"/>
      <c r="IL129" s="25"/>
      <c r="IM129" s="25"/>
      <c r="IN129" s="25"/>
      <c r="IO129" s="25"/>
      <c r="IP129" s="25"/>
      <c r="IQ129" s="25"/>
      <c r="IR129" s="25"/>
      <c r="IS129" s="25"/>
      <c r="IT129" s="25"/>
      <c r="IU129" s="25"/>
      <c r="IV129" s="25"/>
    </row>
    <row r="130" spans="2:256" s="27" customFormat="1" x14ac:dyDescent="0.25">
      <c r="B130" s="25"/>
      <c r="C130" s="32"/>
      <c r="D130" s="33"/>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c r="CE130" s="25"/>
      <c r="CF130" s="25"/>
      <c r="CG130" s="25"/>
      <c r="CH130" s="25"/>
      <c r="CI130" s="25"/>
      <c r="CJ130" s="25"/>
      <c r="CK130" s="25"/>
      <c r="CL130" s="25"/>
      <c r="CM130" s="25"/>
      <c r="CN130" s="25"/>
      <c r="CO130" s="25"/>
      <c r="CP130" s="25"/>
      <c r="CQ130" s="25"/>
      <c r="CR130" s="25"/>
      <c r="CS130" s="25"/>
      <c r="CT130" s="25"/>
      <c r="CU130" s="25"/>
      <c r="CV130" s="25"/>
      <c r="CW130" s="25"/>
      <c r="CX130" s="25"/>
      <c r="CY130" s="25"/>
      <c r="CZ130" s="25"/>
      <c r="DA130" s="25"/>
      <c r="DB130" s="25"/>
      <c r="DC130" s="25"/>
      <c r="DD130" s="25"/>
      <c r="DE130" s="25"/>
      <c r="DF130" s="25"/>
      <c r="DG130" s="25"/>
      <c r="DH130" s="25"/>
      <c r="DI130" s="25"/>
      <c r="DJ130" s="25"/>
      <c r="DK130" s="25"/>
      <c r="DL130" s="25"/>
      <c r="DM130" s="25"/>
      <c r="DN130" s="25"/>
      <c r="DO130" s="25"/>
      <c r="DP130" s="25"/>
      <c r="DQ130" s="25"/>
      <c r="DR130" s="25"/>
      <c r="DS130" s="25"/>
      <c r="DT130" s="25"/>
      <c r="DU130" s="25"/>
      <c r="DV130" s="25"/>
      <c r="DW130" s="25"/>
      <c r="DX130" s="25"/>
      <c r="DY130" s="25"/>
      <c r="DZ130" s="25"/>
      <c r="EA130" s="25"/>
      <c r="EB130" s="25"/>
      <c r="EC130" s="25"/>
      <c r="ED130" s="25"/>
      <c r="EE130" s="25"/>
      <c r="EF130" s="25"/>
      <c r="EG130" s="25"/>
      <c r="EH130" s="25"/>
      <c r="EI130" s="25"/>
      <c r="EJ130" s="25"/>
      <c r="EK130" s="25"/>
      <c r="EL130" s="25"/>
      <c r="EM130" s="25"/>
      <c r="EN130" s="25"/>
      <c r="EO130" s="25"/>
      <c r="EP130" s="25"/>
      <c r="EQ130" s="25"/>
      <c r="ER130" s="25"/>
      <c r="ES130" s="25"/>
      <c r="ET130" s="25"/>
      <c r="EU130" s="25"/>
      <c r="EV130" s="25"/>
      <c r="EW130" s="25"/>
      <c r="EX130" s="25"/>
      <c r="EY130" s="25"/>
      <c r="EZ130" s="25"/>
      <c r="FA130" s="25"/>
      <c r="FB130" s="25"/>
      <c r="FC130" s="25"/>
      <c r="FD130" s="25"/>
      <c r="FE130" s="25"/>
      <c r="FF130" s="25"/>
      <c r="FG130" s="25"/>
      <c r="FH130" s="25"/>
      <c r="FI130" s="25"/>
      <c r="FJ130" s="25"/>
      <c r="FK130" s="25"/>
      <c r="FL130" s="25"/>
      <c r="FM130" s="25"/>
      <c r="FN130" s="25"/>
      <c r="FO130" s="25"/>
      <c r="FP130" s="25"/>
      <c r="FQ130" s="25"/>
      <c r="FR130" s="25"/>
      <c r="FS130" s="25"/>
      <c r="FT130" s="25"/>
      <c r="FU130" s="25"/>
      <c r="FV130" s="25"/>
      <c r="FW130" s="25"/>
      <c r="FX130" s="25"/>
      <c r="FY130" s="25"/>
      <c r="FZ130" s="25"/>
      <c r="GA130" s="25"/>
      <c r="GB130" s="25"/>
      <c r="GC130" s="25"/>
      <c r="GD130" s="25"/>
      <c r="GE130" s="25"/>
      <c r="GF130" s="25"/>
      <c r="GG130" s="25"/>
      <c r="GH130" s="25"/>
      <c r="GI130" s="25"/>
      <c r="GJ130" s="25"/>
      <c r="GK130" s="25"/>
      <c r="GL130" s="25"/>
      <c r="GM130" s="25"/>
      <c r="GN130" s="25"/>
      <c r="GO130" s="25"/>
      <c r="GP130" s="25"/>
      <c r="GQ130" s="25"/>
      <c r="GR130" s="25"/>
      <c r="GS130" s="25"/>
      <c r="GT130" s="25"/>
      <c r="GU130" s="25"/>
      <c r="GV130" s="25"/>
      <c r="GW130" s="25"/>
      <c r="GX130" s="25"/>
      <c r="GY130" s="25"/>
      <c r="GZ130" s="25"/>
      <c r="HA130" s="25"/>
      <c r="HB130" s="25"/>
      <c r="HC130" s="25"/>
      <c r="HD130" s="25"/>
      <c r="HE130" s="25"/>
      <c r="HF130" s="25"/>
      <c r="HG130" s="25"/>
      <c r="HH130" s="25"/>
      <c r="HI130" s="25"/>
      <c r="HJ130" s="25"/>
      <c r="HK130" s="25"/>
      <c r="HL130" s="25"/>
      <c r="HM130" s="25"/>
      <c r="HN130" s="25"/>
      <c r="HO130" s="25"/>
      <c r="HP130" s="25"/>
      <c r="HQ130" s="25"/>
      <c r="HR130" s="25"/>
      <c r="HS130" s="25"/>
      <c r="HT130" s="25"/>
      <c r="HU130" s="25"/>
      <c r="HV130" s="25"/>
      <c r="HW130" s="25"/>
      <c r="HX130" s="25"/>
      <c r="HY130" s="25"/>
      <c r="HZ130" s="25"/>
      <c r="IA130" s="25"/>
      <c r="IB130" s="25"/>
      <c r="IC130" s="25"/>
      <c r="ID130" s="25"/>
      <c r="IE130" s="25"/>
      <c r="IF130" s="25"/>
      <c r="IG130" s="25"/>
      <c r="IH130" s="25"/>
      <c r="II130" s="25"/>
      <c r="IJ130" s="25"/>
      <c r="IK130" s="25"/>
      <c r="IL130" s="25"/>
      <c r="IM130" s="25"/>
      <c r="IN130" s="25"/>
      <c r="IO130" s="25"/>
      <c r="IP130" s="25"/>
      <c r="IQ130" s="25"/>
      <c r="IR130" s="25"/>
      <c r="IS130" s="25"/>
      <c r="IT130" s="25"/>
      <c r="IU130" s="25"/>
      <c r="IV130" s="25"/>
    </row>
    <row r="131" spans="2:256" s="27" customFormat="1" x14ac:dyDescent="0.25">
      <c r="B131" s="25"/>
      <c r="C131" s="32"/>
      <c r="D131" s="33"/>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c r="CH131" s="25"/>
      <c r="CI131" s="25"/>
      <c r="CJ131" s="25"/>
      <c r="CK131" s="25"/>
      <c r="CL131" s="25"/>
      <c r="CM131" s="25"/>
      <c r="CN131" s="25"/>
      <c r="CO131" s="25"/>
      <c r="CP131" s="25"/>
      <c r="CQ131" s="25"/>
      <c r="CR131" s="25"/>
      <c r="CS131" s="25"/>
      <c r="CT131" s="25"/>
      <c r="CU131" s="25"/>
      <c r="CV131" s="25"/>
      <c r="CW131" s="25"/>
      <c r="CX131" s="25"/>
      <c r="CY131" s="25"/>
      <c r="CZ131" s="25"/>
      <c r="DA131" s="25"/>
      <c r="DB131" s="25"/>
      <c r="DC131" s="25"/>
      <c r="DD131" s="25"/>
      <c r="DE131" s="25"/>
      <c r="DF131" s="25"/>
      <c r="DG131" s="25"/>
      <c r="DH131" s="25"/>
      <c r="DI131" s="25"/>
      <c r="DJ131" s="25"/>
      <c r="DK131" s="25"/>
      <c r="DL131" s="25"/>
      <c r="DM131" s="25"/>
      <c r="DN131" s="25"/>
      <c r="DO131" s="25"/>
      <c r="DP131" s="25"/>
      <c r="DQ131" s="25"/>
      <c r="DR131" s="25"/>
      <c r="DS131" s="25"/>
      <c r="DT131" s="25"/>
      <c r="DU131" s="25"/>
      <c r="DV131" s="25"/>
      <c r="DW131" s="25"/>
      <c r="DX131" s="25"/>
      <c r="DY131" s="25"/>
      <c r="DZ131" s="25"/>
      <c r="EA131" s="25"/>
      <c r="EB131" s="25"/>
      <c r="EC131" s="25"/>
      <c r="ED131" s="25"/>
      <c r="EE131" s="25"/>
      <c r="EF131" s="25"/>
      <c r="EG131" s="25"/>
      <c r="EH131" s="25"/>
      <c r="EI131" s="25"/>
      <c r="EJ131" s="25"/>
      <c r="EK131" s="25"/>
      <c r="EL131" s="25"/>
      <c r="EM131" s="25"/>
      <c r="EN131" s="25"/>
      <c r="EO131" s="25"/>
      <c r="EP131" s="25"/>
      <c r="EQ131" s="25"/>
      <c r="ER131" s="25"/>
      <c r="ES131" s="25"/>
      <c r="ET131" s="25"/>
      <c r="EU131" s="25"/>
      <c r="EV131" s="25"/>
      <c r="EW131" s="25"/>
      <c r="EX131" s="25"/>
      <c r="EY131" s="25"/>
      <c r="EZ131" s="25"/>
      <c r="FA131" s="25"/>
      <c r="FB131" s="25"/>
      <c r="FC131" s="25"/>
      <c r="FD131" s="25"/>
      <c r="FE131" s="25"/>
      <c r="FF131" s="25"/>
      <c r="FG131" s="25"/>
      <c r="FH131" s="25"/>
      <c r="FI131" s="25"/>
      <c r="FJ131" s="25"/>
      <c r="FK131" s="25"/>
      <c r="FL131" s="25"/>
      <c r="FM131" s="25"/>
      <c r="FN131" s="25"/>
      <c r="FO131" s="25"/>
      <c r="FP131" s="25"/>
      <c r="FQ131" s="25"/>
      <c r="FR131" s="25"/>
      <c r="FS131" s="25"/>
      <c r="FT131" s="25"/>
      <c r="FU131" s="25"/>
      <c r="FV131" s="25"/>
      <c r="FW131" s="25"/>
      <c r="FX131" s="25"/>
      <c r="FY131" s="25"/>
      <c r="FZ131" s="25"/>
      <c r="GA131" s="25"/>
      <c r="GB131" s="25"/>
      <c r="GC131" s="25"/>
      <c r="GD131" s="25"/>
      <c r="GE131" s="25"/>
      <c r="GF131" s="25"/>
      <c r="GG131" s="25"/>
      <c r="GH131" s="25"/>
      <c r="GI131" s="25"/>
      <c r="GJ131" s="25"/>
      <c r="GK131" s="25"/>
      <c r="GL131" s="25"/>
      <c r="GM131" s="25"/>
      <c r="GN131" s="25"/>
      <c r="GO131" s="25"/>
      <c r="GP131" s="25"/>
      <c r="GQ131" s="25"/>
      <c r="GR131" s="25"/>
      <c r="GS131" s="25"/>
      <c r="GT131" s="25"/>
      <c r="GU131" s="25"/>
      <c r="GV131" s="25"/>
      <c r="GW131" s="25"/>
      <c r="GX131" s="25"/>
      <c r="GY131" s="25"/>
      <c r="GZ131" s="25"/>
      <c r="HA131" s="25"/>
      <c r="HB131" s="25"/>
      <c r="HC131" s="25"/>
      <c r="HD131" s="25"/>
      <c r="HE131" s="25"/>
      <c r="HF131" s="25"/>
      <c r="HG131" s="25"/>
      <c r="HH131" s="25"/>
      <c r="HI131" s="25"/>
      <c r="HJ131" s="25"/>
      <c r="HK131" s="25"/>
      <c r="HL131" s="25"/>
      <c r="HM131" s="25"/>
      <c r="HN131" s="25"/>
      <c r="HO131" s="25"/>
      <c r="HP131" s="25"/>
      <c r="HQ131" s="25"/>
      <c r="HR131" s="25"/>
      <c r="HS131" s="25"/>
      <c r="HT131" s="25"/>
      <c r="HU131" s="25"/>
      <c r="HV131" s="25"/>
      <c r="HW131" s="25"/>
      <c r="HX131" s="25"/>
      <c r="HY131" s="25"/>
      <c r="HZ131" s="25"/>
      <c r="IA131" s="25"/>
      <c r="IB131" s="25"/>
      <c r="IC131" s="25"/>
      <c r="ID131" s="25"/>
      <c r="IE131" s="25"/>
      <c r="IF131" s="25"/>
      <c r="IG131" s="25"/>
      <c r="IH131" s="25"/>
      <c r="II131" s="25"/>
      <c r="IJ131" s="25"/>
      <c r="IK131" s="25"/>
      <c r="IL131" s="25"/>
      <c r="IM131" s="25"/>
      <c r="IN131" s="25"/>
      <c r="IO131" s="25"/>
      <c r="IP131" s="25"/>
      <c r="IQ131" s="25"/>
      <c r="IR131" s="25"/>
      <c r="IS131" s="25"/>
      <c r="IT131" s="25"/>
      <c r="IU131" s="25"/>
      <c r="IV131" s="25"/>
    </row>
    <row r="132" spans="2:256" s="27" customFormat="1" x14ac:dyDescent="0.25">
      <c r="B132" s="25"/>
      <c r="C132" s="32"/>
      <c r="D132" s="33"/>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c r="CP132" s="25"/>
      <c r="CQ132" s="25"/>
      <c r="CR132" s="25"/>
      <c r="CS132" s="25"/>
      <c r="CT132" s="25"/>
      <c r="CU132" s="25"/>
      <c r="CV132" s="25"/>
      <c r="CW132" s="25"/>
      <c r="CX132" s="25"/>
      <c r="CY132" s="25"/>
      <c r="CZ132" s="25"/>
      <c r="DA132" s="25"/>
      <c r="DB132" s="25"/>
      <c r="DC132" s="25"/>
      <c r="DD132" s="25"/>
      <c r="DE132" s="25"/>
      <c r="DF132" s="25"/>
      <c r="DG132" s="25"/>
      <c r="DH132" s="25"/>
      <c r="DI132" s="25"/>
      <c r="DJ132" s="25"/>
      <c r="DK132" s="25"/>
      <c r="DL132" s="25"/>
      <c r="DM132" s="25"/>
      <c r="DN132" s="25"/>
      <c r="DO132" s="25"/>
      <c r="DP132" s="25"/>
      <c r="DQ132" s="25"/>
      <c r="DR132" s="25"/>
      <c r="DS132" s="25"/>
      <c r="DT132" s="25"/>
      <c r="DU132" s="25"/>
      <c r="DV132" s="25"/>
      <c r="DW132" s="25"/>
      <c r="DX132" s="25"/>
      <c r="DY132" s="25"/>
      <c r="DZ132" s="25"/>
      <c r="EA132" s="25"/>
      <c r="EB132" s="25"/>
      <c r="EC132" s="25"/>
      <c r="ED132" s="25"/>
      <c r="EE132" s="25"/>
      <c r="EF132" s="25"/>
      <c r="EG132" s="25"/>
      <c r="EH132" s="25"/>
      <c r="EI132" s="25"/>
      <c r="EJ132" s="25"/>
      <c r="EK132" s="25"/>
      <c r="EL132" s="25"/>
      <c r="EM132" s="25"/>
      <c r="EN132" s="25"/>
      <c r="EO132" s="25"/>
      <c r="EP132" s="25"/>
      <c r="EQ132" s="25"/>
      <c r="ER132" s="25"/>
      <c r="ES132" s="25"/>
      <c r="ET132" s="25"/>
      <c r="EU132" s="25"/>
      <c r="EV132" s="25"/>
      <c r="EW132" s="25"/>
      <c r="EX132" s="25"/>
      <c r="EY132" s="25"/>
      <c r="EZ132" s="25"/>
      <c r="FA132" s="25"/>
      <c r="FB132" s="25"/>
      <c r="FC132" s="25"/>
      <c r="FD132" s="25"/>
      <c r="FE132" s="25"/>
      <c r="FF132" s="25"/>
      <c r="FG132" s="25"/>
      <c r="FH132" s="25"/>
      <c r="FI132" s="25"/>
      <c r="FJ132" s="25"/>
      <c r="FK132" s="25"/>
      <c r="FL132" s="25"/>
      <c r="FM132" s="25"/>
      <c r="FN132" s="25"/>
      <c r="FO132" s="25"/>
      <c r="FP132" s="25"/>
      <c r="FQ132" s="25"/>
      <c r="FR132" s="25"/>
      <c r="FS132" s="25"/>
      <c r="FT132" s="25"/>
      <c r="FU132" s="25"/>
      <c r="FV132" s="25"/>
      <c r="FW132" s="25"/>
      <c r="FX132" s="25"/>
      <c r="FY132" s="25"/>
      <c r="FZ132" s="25"/>
      <c r="GA132" s="25"/>
      <c r="GB132" s="25"/>
      <c r="GC132" s="25"/>
      <c r="GD132" s="25"/>
      <c r="GE132" s="25"/>
      <c r="GF132" s="25"/>
      <c r="GG132" s="25"/>
      <c r="GH132" s="25"/>
      <c r="GI132" s="25"/>
      <c r="GJ132" s="25"/>
      <c r="GK132" s="25"/>
      <c r="GL132" s="25"/>
      <c r="GM132" s="25"/>
      <c r="GN132" s="25"/>
      <c r="GO132" s="25"/>
      <c r="GP132" s="25"/>
      <c r="GQ132" s="25"/>
      <c r="GR132" s="25"/>
      <c r="GS132" s="25"/>
      <c r="GT132" s="25"/>
      <c r="GU132" s="25"/>
      <c r="GV132" s="25"/>
      <c r="GW132" s="25"/>
      <c r="GX132" s="25"/>
      <c r="GY132" s="25"/>
      <c r="GZ132" s="25"/>
      <c r="HA132" s="25"/>
      <c r="HB132" s="25"/>
      <c r="HC132" s="25"/>
      <c r="HD132" s="25"/>
      <c r="HE132" s="25"/>
      <c r="HF132" s="25"/>
      <c r="HG132" s="25"/>
      <c r="HH132" s="25"/>
      <c r="HI132" s="25"/>
      <c r="HJ132" s="25"/>
      <c r="HK132" s="25"/>
      <c r="HL132" s="25"/>
      <c r="HM132" s="25"/>
      <c r="HN132" s="25"/>
      <c r="HO132" s="25"/>
      <c r="HP132" s="25"/>
      <c r="HQ132" s="25"/>
      <c r="HR132" s="25"/>
      <c r="HS132" s="25"/>
      <c r="HT132" s="25"/>
      <c r="HU132" s="25"/>
      <c r="HV132" s="25"/>
      <c r="HW132" s="25"/>
      <c r="HX132" s="25"/>
      <c r="HY132" s="25"/>
      <c r="HZ132" s="25"/>
      <c r="IA132" s="25"/>
      <c r="IB132" s="25"/>
      <c r="IC132" s="25"/>
      <c r="ID132" s="25"/>
      <c r="IE132" s="25"/>
      <c r="IF132" s="25"/>
      <c r="IG132" s="25"/>
      <c r="IH132" s="25"/>
      <c r="II132" s="25"/>
      <c r="IJ132" s="25"/>
      <c r="IK132" s="25"/>
      <c r="IL132" s="25"/>
      <c r="IM132" s="25"/>
      <c r="IN132" s="25"/>
      <c r="IO132" s="25"/>
      <c r="IP132" s="25"/>
      <c r="IQ132" s="25"/>
      <c r="IR132" s="25"/>
      <c r="IS132" s="25"/>
      <c r="IT132" s="25"/>
      <c r="IU132" s="25"/>
      <c r="IV132" s="25"/>
    </row>
    <row r="133" spans="2:256" s="27" customFormat="1" x14ac:dyDescent="0.25">
      <c r="B133" s="25"/>
      <c r="C133" s="32"/>
      <c r="D133" s="33"/>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c r="DI133" s="25"/>
      <c r="DJ133" s="25"/>
      <c r="DK133" s="25"/>
      <c r="DL133" s="25"/>
      <c r="DM133" s="25"/>
      <c r="DN133" s="25"/>
      <c r="DO133" s="25"/>
      <c r="DP133" s="25"/>
      <c r="DQ133" s="25"/>
      <c r="DR133" s="25"/>
      <c r="DS133" s="25"/>
      <c r="DT133" s="25"/>
      <c r="DU133" s="25"/>
      <c r="DV133" s="25"/>
      <c r="DW133" s="25"/>
      <c r="DX133" s="25"/>
      <c r="DY133" s="25"/>
      <c r="DZ133" s="25"/>
      <c r="EA133" s="25"/>
      <c r="EB133" s="25"/>
      <c r="EC133" s="25"/>
      <c r="ED133" s="25"/>
      <c r="EE133" s="25"/>
      <c r="EF133" s="25"/>
      <c r="EG133" s="25"/>
      <c r="EH133" s="25"/>
      <c r="EI133" s="25"/>
      <c r="EJ133" s="25"/>
      <c r="EK133" s="25"/>
      <c r="EL133" s="25"/>
      <c r="EM133" s="25"/>
      <c r="EN133" s="25"/>
      <c r="EO133" s="25"/>
      <c r="EP133" s="25"/>
      <c r="EQ133" s="25"/>
      <c r="ER133" s="25"/>
      <c r="ES133" s="25"/>
      <c r="ET133" s="25"/>
      <c r="EU133" s="25"/>
      <c r="EV133" s="25"/>
      <c r="EW133" s="25"/>
      <c r="EX133" s="25"/>
      <c r="EY133" s="25"/>
      <c r="EZ133" s="25"/>
      <c r="FA133" s="25"/>
      <c r="FB133" s="25"/>
      <c r="FC133" s="25"/>
      <c r="FD133" s="25"/>
      <c r="FE133" s="25"/>
      <c r="FF133" s="25"/>
      <c r="FG133" s="25"/>
      <c r="FH133" s="25"/>
      <c r="FI133" s="25"/>
      <c r="FJ133" s="25"/>
      <c r="FK133" s="25"/>
      <c r="FL133" s="25"/>
      <c r="FM133" s="25"/>
      <c r="FN133" s="25"/>
      <c r="FO133" s="25"/>
      <c r="FP133" s="25"/>
      <c r="FQ133" s="25"/>
      <c r="FR133" s="25"/>
      <c r="FS133" s="25"/>
      <c r="FT133" s="25"/>
      <c r="FU133" s="25"/>
      <c r="FV133" s="25"/>
      <c r="FW133" s="25"/>
      <c r="FX133" s="25"/>
      <c r="FY133" s="25"/>
      <c r="FZ133" s="25"/>
      <c r="GA133" s="25"/>
      <c r="GB133" s="25"/>
      <c r="GC133" s="25"/>
      <c r="GD133" s="25"/>
      <c r="GE133" s="25"/>
      <c r="GF133" s="25"/>
      <c r="GG133" s="25"/>
      <c r="GH133" s="25"/>
      <c r="GI133" s="25"/>
      <c r="GJ133" s="25"/>
      <c r="GK133" s="25"/>
      <c r="GL133" s="25"/>
      <c r="GM133" s="25"/>
      <c r="GN133" s="25"/>
      <c r="GO133" s="25"/>
      <c r="GP133" s="25"/>
      <c r="GQ133" s="25"/>
      <c r="GR133" s="25"/>
      <c r="GS133" s="25"/>
      <c r="GT133" s="25"/>
      <c r="GU133" s="25"/>
      <c r="GV133" s="25"/>
      <c r="GW133" s="25"/>
      <c r="GX133" s="25"/>
      <c r="GY133" s="25"/>
      <c r="GZ133" s="25"/>
      <c r="HA133" s="25"/>
      <c r="HB133" s="25"/>
      <c r="HC133" s="25"/>
      <c r="HD133" s="25"/>
      <c r="HE133" s="25"/>
      <c r="HF133" s="25"/>
      <c r="HG133" s="25"/>
      <c r="HH133" s="25"/>
      <c r="HI133" s="25"/>
      <c r="HJ133" s="25"/>
      <c r="HK133" s="25"/>
      <c r="HL133" s="25"/>
      <c r="HM133" s="25"/>
      <c r="HN133" s="25"/>
      <c r="HO133" s="25"/>
      <c r="HP133" s="25"/>
      <c r="HQ133" s="25"/>
      <c r="HR133" s="25"/>
      <c r="HS133" s="25"/>
      <c r="HT133" s="25"/>
      <c r="HU133" s="25"/>
      <c r="HV133" s="25"/>
      <c r="HW133" s="25"/>
      <c r="HX133" s="25"/>
      <c r="HY133" s="25"/>
      <c r="HZ133" s="25"/>
      <c r="IA133" s="25"/>
      <c r="IB133" s="25"/>
      <c r="IC133" s="25"/>
      <c r="ID133" s="25"/>
      <c r="IE133" s="25"/>
      <c r="IF133" s="25"/>
      <c r="IG133" s="25"/>
      <c r="IH133" s="25"/>
      <c r="II133" s="25"/>
      <c r="IJ133" s="25"/>
      <c r="IK133" s="25"/>
      <c r="IL133" s="25"/>
      <c r="IM133" s="25"/>
      <c r="IN133" s="25"/>
      <c r="IO133" s="25"/>
      <c r="IP133" s="25"/>
      <c r="IQ133" s="25"/>
      <c r="IR133" s="25"/>
      <c r="IS133" s="25"/>
      <c r="IT133" s="25"/>
      <c r="IU133" s="25"/>
      <c r="IV133" s="25"/>
    </row>
    <row r="134" spans="2:256" s="27" customFormat="1" x14ac:dyDescent="0.25">
      <c r="B134" s="25"/>
      <c r="C134" s="32"/>
      <c r="D134" s="33"/>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c r="CS134" s="25"/>
      <c r="CT134" s="25"/>
      <c r="CU134" s="25"/>
      <c r="CV134" s="25"/>
      <c r="CW134" s="25"/>
      <c r="CX134" s="25"/>
      <c r="CY134" s="25"/>
      <c r="CZ134" s="25"/>
      <c r="DA134" s="25"/>
      <c r="DB134" s="25"/>
      <c r="DC134" s="25"/>
      <c r="DD134" s="25"/>
      <c r="DE134" s="25"/>
      <c r="DF134" s="25"/>
      <c r="DG134" s="25"/>
      <c r="DH134" s="25"/>
      <c r="DI134" s="25"/>
      <c r="DJ134" s="25"/>
      <c r="DK134" s="25"/>
      <c r="DL134" s="25"/>
      <c r="DM134" s="25"/>
      <c r="DN134" s="25"/>
      <c r="DO134" s="25"/>
      <c r="DP134" s="25"/>
      <c r="DQ134" s="25"/>
      <c r="DR134" s="25"/>
      <c r="DS134" s="25"/>
      <c r="DT134" s="25"/>
      <c r="DU134" s="25"/>
      <c r="DV134" s="25"/>
      <c r="DW134" s="25"/>
      <c r="DX134" s="25"/>
      <c r="DY134" s="25"/>
      <c r="DZ134" s="25"/>
      <c r="EA134" s="25"/>
      <c r="EB134" s="25"/>
      <c r="EC134" s="25"/>
      <c r="ED134" s="25"/>
      <c r="EE134" s="25"/>
      <c r="EF134" s="25"/>
      <c r="EG134" s="25"/>
      <c r="EH134" s="25"/>
      <c r="EI134" s="25"/>
      <c r="EJ134" s="25"/>
      <c r="EK134" s="25"/>
      <c r="EL134" s="25"/>
      <c r="EM134" s="25"/>
      <c r="EN134" s="25"/>
      <c r="EO134" s="25"/>
      <c r="EP134" s="25"/>
      <c r="EQ134" s="25"/>
      <c r="ER134" s="25"/>
      <c r="ES134" s="25"/>
      <c r="ET134" s="25"/>
      <c r="EU134" s="25"/>
      <c r="EV134" s="25"/>
      <c r="EW134" s="25"/>
      <c r="EX134" s="25"/>
      <c r="EY134" s="25"/>
      <c r="EZ134" s="25"/>
      <c r="FA134" s="25"/>
      <c r="FB134" s="25"/>
      <c r="FC134" s="25"/>
      <c r="FD134" s="25"/>
      <c r="FE134" s="25"/>
      <c r="FF134" s="25"/>
      <c r="FG134" s="25"/>
      <c r="FH134" s="25"/>
      <c r="FI134" s="25"/>
      <c r="FJ134" s="25"/>
      <c r="FK134" s="25"/>
      <c r="FL134" s="25"/>
      <c r="FM134" s="25"/>
      <c r="FN134" s="25"/>
      <c r="FO134" s="25"/>
      <c r="FP134" s="25"/>
      <c r="FQ134" s="25"/>
      <c r="FR134" s="25"/>
      <c r="FS134" s="25"/>
      <c r="FT134" s="25"/>
      <c r="FU134" s="25"/>
      <c r="FV134" s="25"/>
      <c r="FW134" s="25"/>
      <c r="FX134" s="25"/>
      <c r="FY134" s="25"/>
      <c r="FZ134" s="25"/>
      <c r="GA134" s="25"/>
      <c r="GB134" s="25"/>
      <c r="GC134" s="25"/>
      <c r="GD134" s="25"/>
      <c r="GE134" s="25"/>
      <c r="GF134" s="25"/>
      <c r="GG134" s="25"/>
      <c r="GH134" s="25"/>
      <c r="GI134" s="25"/>
      <c r="GJ134" s="25"/>
      <c r="GK134" s="25"/>
      <c r="GL134" s="25"/>
      <c r="GM134" s="25"/>
      <c r="GN134" s="25"/>
      <c r="GO134" s="25"/>
      <c r="GP134" s="25"/>
      <c r="GQ134" s="25"/>
      <c r="GR134" s="25"/>
      <c r="GS134" s="25"/>
      <c r="GT134" s="25"/>
      <c r="GU134" s="25"/>
      <c r="GV134" s="25"/>
      <c r="GW134" s="25"/>
      <c r="GX134" s="25"/>
      <c r="GY134" s="25"/>
      <c r="GZ134" s="25"/>
      <c r="HA134" s="25"/>
      <c r="HB134" s="25"/>
      <c r="HC134" s="25"/>
      <c r="HD134" s="25"/>
      <c r="HE134" s="25"/>
      <c r="HF134" s="25"/>
      <c r="HG134" s="25"/>
      <c r="HH134" s="25"/>
      <c r="HI134" s="25"/>
      <c r="HJ134" s="25"/>
      <c r="HK134" s="25"/>
      <c r="HL134" s="25"/>
      <c r="HM134" s="25"/>
      <c r="HN134" s="25"/>
      <c r="HO134" s="25"/>
      <c r="HP134" s="25"/>
      <c r="HQ134" s="25"/>
      <c r="HR134" s="25"/>
      <c r="HS134" s="25"/>
      <c r="HT134" s="25"/>
      <c r="HU134" s="25"/>
      <c r="HV134" s="25"/>
      <c r="HW134" s="25"/>
      <c r="HX134" s="25"/>
      <c r="HY134" s="25"/>
      <c r="HZ134" s="25"/>
      <c r="IA134" s="25"/>
      <c r="IB134" s="25"/>
      <c r="IC134" s="25"/>
      <c r="ID134" s="25"/>
      <c r="IE134" s="25"/>
      <c r="IF134" s="25"/>
      <c r="IG134" s="25"/>
      <c r="IH134" s="25"/>
      <c r="II134" s="25"/>
      <c r="IJ134" s="25"/>
      <c r="IK134" s="25"/>
      <c r="IL134" s="25"/>
      <c r="IM134" s="25"/>
      <c r="IN134" s="25"/>
      <c r="IO134" s="25"/>
      <c r="IP134" s="25"/>
      <c r="IQ134" s="25"/>
      <c r="IR134" s="25"/>
      <c r="IS134" s="25"/>
      <c r="IT134" s="25"/>
      <c r="IU134" s="25"/>
      <c r="IV134" s="25"/>
    </row>
    <row r="135" spans="2:256" s="27" customFormat="1" x14ac:dyDescent="0.25">
      <c r="B135" s="25"/>
      <c r="C135" s="32"/>
      <c r="D135" s="33"/>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25"/>
      <c r="CH135" s="25"/>
      <c r="CI135" s="25"/>
      <c r="CJ135" s="25"/>
      <c r="CK135" s="25"/>
      <c r="CL135" s="25"/>
      <c r="CM135" s="25"/>
      <c r="CN135" s="25"/>
      <c r="CO135" s="25"/>
      <c r="CP135" s="25"/>
      <c r="CQ135" s="25"/>
      <c r="CR135" s="25"/>
      <c r="CS135" s="25"/>
      <c r="CT135" s="25"/>
      <c r="CU135" s="25"/>
      <c r="CV135" s="25"/>
      <c r="CW135" s="25"/>
      <c r="CX135" s="25"/>
      <c r="CY135" s="25"/>
      <c r="CZ135" s="25"/>
      <c r="DA135" s="25"/>
      <c r="DB135" s="25"/>
      <c r="DC135" s="25"/>
      <c r="DD135" s="25"/>
      <c r="DE135" s="25"/>
      <c r="DF135" s="25"/>
      <c r="DG135" s="25"/>
      <c r="DH135" s="25"/>
      <c r="DI135" s="25"/>
      <c r="DJ135" s="25"/>
      <c r="DK135" s="25"/>
      <c r="DL135" s="25"/>
      <c r="DM135" s="25"/>
      <c r="DN135" s="25"/>
      <c r="DO135" s="25"/>
      <c r="DP135" s="25"/>
      <c r="DQ135" s="25"/>
      <c r="DR135" s="25"/>
      <c r="DS135" s="25"/>
      <c r="DT135" s="25"/>
      <c r="DU135" s="25"/>
      <c r="DV135" s="25"/>
      <c r="DW135" s="25"/>
      <c r="DX135" s="25"/>
      <c r="DY135" s="25"/>
      <c r="DZ135" s="25"/>
      <c r="EA135" s="25"/>
      <c r="EB135" s="25"/>
      <c r="EC135" s="25"/>
      <c r="ED135" s="25"/>
      <c r="EE135" s="25"/>
      <c r="EF135" s="25"/>
      <c r="EG135" s="25"/>
      <c r="EH135" s="25"/>
      <c r="EI135" s="25"/>
      <c r="EJ135" s="25"/>
      <c r="EK135" s="25"/>
      <c r="EL135" s="25"/>
      <c r="EM135" s="25"/>
      <c r="EN135" s="25"/>
      <c r="EO135" s="25"/>
      <c r="EP135" s="25"/>
      <c r="EQ135" s="25"/>
      <c r="ER135" s="25"/>
      <c r="ES135" s="25"/>
      <c r="ET135" s="25"/>
      <c r="EU135" s="25"/>
      <c r="EV135" s="25"/>
      <c r="EW135" s="25"/>
      <c r="EX135" s="25"/>
      <c r="EY135" s="25"/>
      <c r="EZ135" s="25"/>
      <c r="FA135" s="25"/>
      <c r="FB135" s="25"/>
      <c r="FC135" s="25"/>
      <c r="FD135" s="25"/>
      <c r="FE135" s="25"/>
      <c r="FF135" s="25"/>
      <c r="FG135" s="25"/>
      <c r="FH135" s="25"/>
      <c r="FI135" s="25"/>
      <c r="FJ135" s="25"/>
      <c r="FK135" s="25"/>
      <c r="FL135" s="25"/>
      <c r="FM135" s="25"/>
      <c r="FN135" s="25"/>
      <c r="FO135" s="25"/>
      <c r="FP135" s="25"/>
      <c r="FQ135" s="25"/>
      <c r="FR135" s="25"/>
      <c r="FS135" s="25"/>
      <c r="FT135" s="25"/>
      <c r="FU135" s="25"/>
      <c r="FV135" s="25"/>
      <c r="FW135" s="25"/>
      <c r="FX135" s="25"/>
      <c r="FY135" s="25"/>
      <c r="FZ135" s="25"/>
      <c r="GA135" s="25"/>
      <c r="GB135" s="25"/>
      <c r="GC135" s="25"/>
      <c r="GD135" s="25"/>
      <c r="GE135" s="25"/>
      <c r="GF135" s="25"/>
      <c r="GG135" s="25"/>
      <c r="GH135" s="25"/>
      <c r="GI135" s="25"/>
      <c r="GJ135" s="25"/>
      <c r="GK135" s="25"/>
      <c r="GL135" s="25"/>
      <c r="GM135" s="25"/>
      <c r="GN135" s="25"/>
      <c r="GO135" s="25"/>
      <c r="GP135" s="25"/>
      <c r="GQ135" s="25"/>
      <c r="GR135" s="25"/>
      <c r="GS135" s="25"/>
      <c r="GT135" s="25"/>
      <c r="GU135" s="25"/>
      <c r="GV135" s="25"/>
      <c r="GW135" s="25"/>
      <c r="GX135" s="25"/>
      <c r="GY135" s="25"/>
      <c r="GZ135" s="25"/>
      <c r="HA135" s="25"/>
      <c r="HB135" s="25"/>
      <c r="HC135" s="25"/>
      <c r="HD135" s="25"/>
      <c r="HE135" s="25"/>
      <c r="HF135" s="25"/>
      <c r="HG135" s="25"/>
      <c r="HH135" s="25"/>
      <c r="HI135" s="25"/>
      <c r="HJ135" s="25"/>
      <c r="HK135" s="25"/>
      <c r="HL135" s="25"/>
      <c r="HM135" s="25"/>
      <c r="HN135" s="25"/>
      <c r="HO135" s="25"/>
      <c r="HP135" s="25"/>
      <c r="HQ135" s="25"/>
      <c r="HR135" s="25"/>
      <c r="HS135" s="25"/>
      <c r="HT135" s="25"/>
      <c r="HU135" s="25"/>
      <c r="HV135" s="25"/>
      <c r="HW135" s="25"/>
      <c r="HX135" s="25"/>
      <c r="HY135" s="25"/>
      <c r="HZ135" s="25"/>
      <c r="IA135" s="25"/>
      <c r="IB135" s="25"/>
      <c r="IC135" s="25"/>
      <c r="ID135" s="25"/>
      <c r="IE135" s="25"/>
      <c r="IF135" s="25"/>
      <c r="IG135" s="25"/>
      <c r="IH135" s="25"/>
      <c r="II135" s="25"/>
      <c r="IJ135" s="25"/>
      <c r="IK135" s="25"/>
      <c r="IL135" s="25"/>
      <c r="IM135" s="25"/>
      <c r="IN135" s="25"/>
      <c r="IO135" s="25"/>
      <c r="IP135" s="25"/>
      <c r="IQ135" s="25"/>
      <c r="IR135" s="25"/>
      <c r="IS135" s="25"/>
      <c r="IT135" s="25"/>
      <c r="IU135" s="25"/>
      <c r="IV135" s="25"/>
    </row>
    <row r="136" spans="2:256" s="27" customFormat="1" x14ac:dyDescent="0.25">
      <c r="B136" s="25"/>
      <c r="C136" s="32"/>
      <c r="D136" s="33"/>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c r="CE136" s="25"/>
      <c r="CF136" s="25"/>
      <c r="CG136" s="25"/>
      <c r="CH136" s="25"/>
      <c r="CI136" s="25"/>
      <c r="CJ136" s="25"/>
      <c r="CK136" s="25"/>
      <c r="CL136" s="25"/>
      <c r="CM136" s="25"/>
      <c r="CN136" s="25"/>
      <c r="CO136" s="25"/>
      <c r="CP136" s="25"/>
      <c r="CQ136" s="25"/>
      <c r="CR136" s="25"/>
      <c r="CS136" s="25"/>
      <c r="CT136" s="25"/>
      <c r="CU136" s="25"/>
      <c r="CV136" s="25"/>
      <c r="CW136" s="25"/>
      <c r="CX136" s="25"/>
      <c r="CY136" s="25"/>
      <c r="CZ136" s="25"/>
      <c r="DA136" s="25"/>
      <c r="DB136" s="25"/>
      <c r="DC136" s="25"/>
      <c r="DD136" s="25"/>
      <c r="DE136" s="25"/>
      <c r="DF136" s="25"/>
      <c r="DG136" s="25"/>
      <c r="DH136" s="25"/>
      <c r="DI136" s="25"/>
      <c r="DJ136" s="25"/>
      <c r="DK136" s="25"/>
      <c r="DL136" s="25"/>
      <c r="DM136" s="25"/>
      <c r="DN136" s="25"/>
      <c r="DO136" s="25"/>
      <c r="DP136" s="25"/>
      <c r="DQ136" s="25"/>
      <c r="DR136" s="25"/>
      <c r="DS136" s="25"/>
      <c r="DT136" s="25"/>
      <c r="DU136" s="25"/>
      <c r="DV136" s="25"/>
      <c r="DW136" s="25"/>
      <c r="DX136" s="25"/>
      <c r="DY136" s="25"/>
      <c r="DZ136" s="25"/>
      <c r="EA136" s="25"/>
      <c r="EB136" s="25"/>
      <c r="EC136" s="25"/>
      <c r="ED136" s="25"/>
      <c r="EE136" s="25"/>
      <c r="EF136" s="25"/>
      <c r="EG136" s="25"/>
      <c r="EH136" s="25"/>
      <c r="EI136" s="25"/>
      <c r="EJ136" s="25"/>
      <c r="EK136" s="25"/>
      <c r="EL136" s="25"/>
      <c r="EM136" s="25"/>
      <c r="EN136" s="25"/>
      <c r="EO136" s="25"/>
      <c r="EP136" s="25"/>
      <c r="EQ136" s="25"/>
      <c r="ER136" s="25"/>
      <c r="ES136" s="25"/>
      <c r="ET136" s="25"/>
      <c r="EU136" s="25"/>
      <c r="EV136" s="25"/>
      <c r="EW136" s="25"/>
      <c r="EX136" s="25"/>
      <c r="EY136" s="25"/>
      <c r="EZ136" s="25"/>
      <c r="FA136" s="25"/>
      <c r="FB136" s="25"/>
      <c r="FC136" s="25"/>
      <c r="FD136" s="25"/>
      <c r="FE136" s="25"/>
      <c r="FF136" s="25"/>
      <c r="FG136" s="25"/>
      <c r="FH136" s="25"/>
      <c r="FI136" s="25"/>
      <c r="FJ136" s="25"/>
      <c r="FK136" s="25"/>
      <c r="FL136" s="25"/>
      <c r="FM136" s="25"/>
      <c r="FN136" s="25"/>
      <c r="FO136" s="25"/>
      <c r="FP136" s="25"/>
      <c r="FQ136" s="25"/>
      <c r="FR136" s="25"/>
      <c r="FS136" s="25"/>
      <c r="FT136" s="25"/>
      <c r="FU136" s="25"/>
      <c r="FV136" s="25"/>
      <c r="FW136" s="25"/>
      <c r="FX136" s="25"/>
      <c r="FY136" s="25"/>
      <c r="FZ136" s="25"/>
      <c r="GA136" s="25"/>
      <c r="GB136" s="25"/>
      <c r="GC136" s="25"/>
      <c r="GD136" s="25"/>
      <c r="GE136" s="25"/>
      <c r="GF136" s="25"/>
      <c r="GG136" s="25"/>
      <c r="GH136" s="25"/>
      <c r="GI136" s="25"/>
      <c r="GJ136" s="25"/>
      <c r="GK136" s="25"/>
      <c r="GL136" s="25"/>
      <c r="GM136" s="25"/>
      <c r="GN136" s="25"/>
      <c r="GO136" s="25"/>
      <c r="GP136" s="25"/>
      <c r="GQ136" s="25"/>
      <c r="GR136" s="25"/>
      <c r="GS136" s="25"/>
      <c r="GT136" s="25"/>
      <c r="GU136" s="25"/>
      <c r="GV136" s="25"/>
      <c r="GW136" s="25"/>
      <c r="GX136" s="25"/>
      <c r="GY136" s="25"/>
      <c r="GZ136" s="25"/>
      <c r="HA136" s="25"/>
      <c r="HB136" s="25"/>
      <c r="HC136" s="25"/>
      <c r="HD136" s="25"/>
      <c r="HE136" s="25"/>
      <c r="HF136" s="25"/>
      <c r="HG136" s="25"/>
      <c r="HH136" s="25"/>
      <c r="HI136" s="25"/>
      <c r="HJ136" s="25"/>
      <c r="HK136" s="25"/>
      <c r="HL136" s="25"/>
      <c r="HM136" s="25"/>
      <c r="HN136" s="25"/>
      <c r="HO136" s="25"/>
      <c r="HP136" s="25"/>
      <c r="HQ136" s="25"/>
      <c r="HR136" s="25"/>
      <c r="HS136" s="25"/>
      <c r="HT136" s="25"/>
      <c r="HU136" s="25"/>
      <c r="HV136" s="25"/>
      <c r="HW136" s="25"/>
      <c r="HX136" s="25"/>
      <c r="HY136" s="25"/>
      <c r="HZ136" s="25"/>
      <c r="IA136" s="25"/>
      <c r="IB136" s="25"/>
      <c r="IC136" s="25"/>
      <c r="ID136" s="25"/>
      <c r="IE136" s="25"/>
      <c r="IF136" s="25"/>
      <c r="IG136" s="25"/>
      <c r="IH136" s="25"/>
      <c r="II136" s="25"/>
      <c r="IJ136" s="25"/>
      <c r="IK136" s="25"/>
      <c r="IL136" s="25"/>
      <c r="IM136" s="25"/>
      <c r="IN136" s="25"/>
      <c r="IO136" s="25"/>
      <c r="IP136" s="25"/>
      <c r="IQ136" s="25"/>
      <c r="IR136" s="25"/>
      <c r="IS136" s="25"/>
      <c r="IT136" s="25"/>
      <c r="IU136" s="25"/>
      <c r="IV136" s="25"/>
    </row>
    <row r="137" spans="2:256" s="27" customFormat="1" x14ac:dyDescent="0.25">
      <c r="B137" s="25"/>
      <c r="C137" s="32"/>
      <c r="D137" s="33"/>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c r="CC137" s="25"/>
      <c r="CD137" s="25"/>
      <c r="CE137" s="25"/>
      <c r="CF137" s="25"/>
      <c r="CG137" s="25"/>
      <c r="CH137" s="25"/>
      <c r="CI137" s="25"/>
      <c r="CJ137" s="25"/>
      <c r="CK137" s="25"/>
      <c r="CL137" s="25"/>
      <c r="CM137" s="25"/>
      <c r="CN137" s="25"/>
      <c r="CO137" s="25"/>
      <c r="CP137" s="25"/>
      <c r="CQ137" s="25"/>
      <c r="CR137" s="25"/>
      <c r="CS137" s="25"/>
      <c r="CT137" s="25"/>
      <c r="CU137" s="25"/>
      <c r="CV137" s="25"/>
      <c r="CW137" s="25"/>
      <c r="CX137" s="25"/>
      <c r="CY137" s="25"/>
      <c r="CZ137" s="25"/>
      <c r="DA137" s="25"/>
      <c r="DB137" s="25"/>
      <c r="DC137" s="25"/>
      <c r="DD137" s="25"/>
      <c r="DE137" s="25"/>
      <c r="DF137" s="25"/>
      <c r="DG137" s="25"/>
      <c r="DH137" s="25"/>
      <c r="DI137" s="25"/>
      <c r="DJ137" s="25"/>
      <c r="DK137" s="25"/>
      <c r="DL137" s="25"/>
      <c r="DM137" s="25"/>
      <c r="DN137" s="25"/>
      <c r="DO137" s="25"/>
      <c r="DP137" s="25"/>
      <c r="DQ137" s="25"/>
      <c r="DR137" s="25"/>
      <c r="DS137" s="25"/>
      <c r="DT137" s="25"/>
      <c r="DU137" s="25"/>
      <c r="DV137" s="25"/>
      <c r="DW137" s="25"/>
      <c r="DX137" s="25"/>
      <c r="DY137" s="25"/>
      <c r="DZ137" s="25"/>
      <c r="EA137" s="25"/>
      <c r="EB137" s="25"/>
      <c r="EC137" s="25"/>
      <c r="ED137" s="25"/>
      <c r="EE137" s="25"/>
      <c r="EF137" s="25"/>
      <c r="EG137" s="25"/>
      <c r="EH137" s="25"/>
      <c r="EI137" s="25"/>
      <c r="EJ137" s="25"/>
      <c r="EK137" s="25"/>
      <c r="EL137" s="25"/>
      <c r="EM137" s="25"/>
      <c r="EN137" s="25"/>
      <c r="EO137" s="25"/>
      <c r="EP137" s="25"/>
      <c r="EQ137" s="25"/>
      <c r="ER137" s="25"/>
      <c r="ES137" s="25"/>
      <c r="ET137" s="25"/>
      <c r="EU137" s="25"/>
      <c r="EV137" s="25"/>
      <c r="EW137" s="25"/>
      <c r="EX137" s="25"/>
      <c r="EY137" s="25"/>
      <c r="EZ137" s="25"/>
      <c r="FA137" s="25"/>
      <c r="FB137" s="25"/>
      <c r="FC137" s="25"/>
      <c r="FD137" s="25"/>
      <c r="FE137" s="25"/>
      <c r="FF137" s="25"/>
      <c r="FG137" s="25"/>
      <c r="FH137" s="25"/>
      <c r="FI137" s="25"/>
      <c r="FJ137" s="25"/>
      <c r="FK137" s="25"/>
      <c r="FL137" s="25"/>
      <c r="FM137" s="25"/>
      <c r="FN137" s="25"/>
      <c r="FO137" s="25"/>
      <c r="FP137" s="25"/>
      <c r="FQ137" s="25"/>
      <c r="FR137" s="25"/>
      <c r="FS137" s="25"/>
      <c r="FT137" s="25"/>
      <c r="FU137" s="25"/>
      <c r="FV137" s="25"/>
      <c r="FW137" s="25"/>
      <c r="FX137" s="25"/>
      <c r="FY137" s="25"/>
      <c r="FZ137" s="25"/>
      <c r="GA137" s="25"/>
      <c r="GB137" s="25"/>
      <c r="GC137" s="25"/>
      <c r="GD137" s="25"/>
      <c r="GE137" s="25"/>
      <c r="GF137" s="25"/>
      <c r="GG137" s="25"/>
      <c r="GH137" s="25"/>
      <c r="GI137" s="25"/>
      <c r="GJ137" s="25"/>
      <c r="GK137" s="25"/>
      <c r="GL137" s="25"/>
      <c r="GM137" s="25"/>
      <c r="GN137" s="25"/>
      <c r="GO137" s="25"/>
      <c r="GP137" s="25"/>
      <c r="GQ137" s="25"/>
      <c r="GR137" s="25"/>
      <c r="GS137" s="25"/>
      <c r="GT137" s="25"/>
      <c r="GU137" s="25"/>
      <c r="GV137" s="25"/>
      <c r="GW137" s="25"/>
      <c r="GX137" s="25"/>
      <c r="GY137" s="25"/>
      <c r="GZ137" s="25"/>
      <c r="HA137" s="25"/>
      <c r="HB137" s="25"/>
      <c r="HC137" s="25"/>
      <c r="HD137" s="25"/>
      <c r="HE137" s="25"/>
      <c r="HF137" s="25"/>
      <c r="HG137" s="25"/>
      <c r="HH137" s="25"/>
      <c r="HI137" s="25"/>
      <c r="HJ137" s="25"/>
      <c r="HK137" s="25"/>
      <c r="HL137" s="25"/>
      <c r="HM137" s="25"/>
      <c r="HN137" s="25"/>
      <c r="HO137" s="25"/>
      <c r="HP137" s="25"/>
      <c r="HQ137" s="25"/>
      <c r="HR137" s="25"/>
      <c r="HS137" s="25"/>
      <c r="HT137" s="25"/>
      <c r="HU137" s="25"/>
      <c r="HV137" s="25"/>
      <c r="HW137" s="25"/>
      <c r="HX137" s="25"/>
      <c r="HY137" s="25"/>
      <c r="HZ137" s="25"/>
      <c r="IA137" s="25"/>
      <c r="IB137" s="25"/>
      <c r="IC137" s="25"/>
      <c r="ID137" s="25"/>
      <c r="IE137" s="25"/>
      <c r="IF137" s="25"/>
      <c r="IG137" s="25"/>
      <c r="IH137" s="25"/>
      <c r="II137" s="25"/>
      <c r="IJ137" s="25"/>
      <c r="IK137" s="25"/>
      <c r="IL137" s="25"/>
      <c r="IM137" s="25"/>
      <c r="IN137" s="25"/>
      <c r="IO137" s="25"/>
      <c r="IP137" s="25"/>
      <c r="IQ137" s="25"/>
      <c r="IR137" s="25"/>
      <c r="IS137" s="25"/>
      <c r="IT137" s="25"/>
      <c r="IU137" s="25"/>
      <c r="IV137" s="25"/>
    </row>
    <row r="138" spans="2:256" s="27" customFormat="1" x14ac:dyDescent="0.25">
      <c r="B138" s="25"/>
      <c r="C138" s="32"/>
      <c r="D138" s="33"/>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c r="CB138" s="25"/>
      <c r="CC138" s="25"/>
      <c r="CD138" s="25"/>
      <c r="CE138" s="25"/>
      <c r="CF138" s="25"/>
      <c r="CG138" s="25"/>
      <c r="CH138" s="25"/>
      <c r="CI138" s="25"/>
      <c r="CJ138" s="25"/>
      <c r="CK138" s="25"/>
      <c r="CL138" s="25"/>
      <c r="CM138" s="25"/>
      <c r="CN138" s="25"/>
      <c r="CO138" s="25"/>
      <c r="CP138" s="25"/>
      <c r="CQ138" s="25"/>
      <c r="CR138" s="25"/>
      <c r="CS138" s="25"/>
      <c r="CT138" s="25"/>
      <c r="CU138" s="25"/>
      <c r="CV138" s="25"/>
      <c r="CW138" s="25"/>
      <c r="CX138" s="25"/>
      <c r="CY138" s="25"/>
      <c r="CZ138" s="25"/>
      <c r="DA138" s="25"/>
      <c r="DB138" s="25"/>
      <c r="DC138" s="25"/>
      <c r="DD138" s="25"/>
      <c r="DE138" s="25"/>
      <c r="DF138" s="25"/>
      <c r="DG138" s="25"/>
      <c r="DH138" s="25"/>
      <c r="DI138" s="25"/>
      <c r="DJ138" s="25"/>
      <c r="DK138" s="25"/>
      <c r="DL138" s="25"/>
      <c r="DM138" s="25"/>
      <c r="DN138" s="25"/>
      <c r="DO138" s="25"/>
      <c r="DP138" s="25"/>
      <c r="DQ138" s="25"/>
      <c r="DR138" s="25"/>
      <c r="DS138" s="25"/>
      <c r="DT138" s="25"/>
      <c r="DU138" s="25"/>
      <c r="DV138" s="25"/>
      <c r="DW138" s="25"/>
      <c r="DX138" s="25"/>
      <c r="DY138" s="25"/>
      <c r="DZ138" s="25"/>
      <c r="EA138" s="25"/>
      <c r="EB138" s="25"/>
      <c r="EC138" s="25"/>
      <c r="ED138" s="25"/>
      <c r="EE138" s="25"/>
      <c r="EF138" s="25"/>
      <c r="EG138" s="25"/>
      <c r="EH138" s="25"/>
      <c r="EI138" s="25"/>
      <c r="EJ138" s="25"/>
      <c r="EK138" s="25"/>
      <c r="EL138" s="25"/>
      <c r="EM138" s="25"/>
      <c r="EN138" s="25"/>
      <c r="EO138" s="25"/>
      <c r="EP138" s="25"/>
      <c r="EQ138" s="25"/>
      <c r="ER138" s="25"/>
      <c r="ES138" s="25"/>
      <c r="ET138" s="25"/>
      <c r="EU138" s="25"/>
      <c r="EV138" s="25"/>
      <c r="EW138" s="25"/>
      <c r="EX138" s="25"/>
      <c r="EY138" s="25"/>
      <c r="EZ138" s="25"/>
      <c r="FA138" s="25"/>
      <c r="FB138" s="25"/>
      <c r="FC138" s="25"/>
      <c r="FD138" s="25"/>
      <c r="FE138" s="25"/>
      <c r="FF138" s="25"/>
      <c r="FG138" s="25"/>
      <c r="FH138" s="25"/>
      <c r="FI138" s="25"/>
      <c r="FJ138" s="25"/>
      <c r="FK138" s="25"/>
      <c r="FL138" s="25"/>
      <c r="FM138" s="25"/>
      <c r="FN138" s="25"/>
      <c r="FO138" s="25"/>
      <c r="FP138" s="25"/>
      <c r="FQ138" s="25"/>
      <c r="FR138" s="25"/>
      <c r="FS138" s="25"/>
      <c r="FT138" s="25"/>
      <c r="FU138" s="25"/>
      <c r="FV138" s="25"/>
      <c r="FW138" s="25"/>
      <c r="FX138" s="25"/>
      <c r="FY138" s="25"/>
      <c r="FZ138" s="25"/>
      <c r="GA138" s="25"/>
      <c r="GB138" s="25"/>
      <c r="GC138" s="25"/>
      <c r="GD138" s="25"/>
      <c r="GE138" s="25"/>
      <c r="GF138" s="25"/>
      <c r="GG138" s="25"/>
      <c r="GH138" s="25"/>
      <c r="GI138" s="25"/>
      <c r="GJ138" s="25"/>
      <c r="GK138" s="25"/>
      <c r="GL138" s="25"/>
      <c r="GM138" s="25"/>
      <c r="GN138" s="25"/>
      <c r="GO138" s="25"/>
      <c r="GP138" s="25"/>
      <c r="GQ138" s="25"/>
      <c r="GR138" s="25"/>
      <c r="GS138" s="25"/>
      <c r="GT138" s="25"/>
      <c r="GU138" s="25"/>
      <c r="GV138" s="25"/>
      <c r="GW138" s="25"/>
      <c r="GX138" s="25"/>
      <c r="GY138" s="25"/>
      <c r="GZ138" s="25"/>
      <c r="HA138" s="25"/>
      <c r="HB138" s="25"/>
      <c r="HC138" s="25"/>
      <c r="HD138" s="25"/>
      <c r="HE138" s="25"/>
      <c r="HF138" s="25"/>
      <c r="HG138" s="25"/>
      <c r="HH138" s="25"/>
      <c r="HI138" s="25"/>
      <c r="HJ138" s="25"/>
      <c r="HK138" s="25"/>
      <c r="HL138" s="25"/>
      <c r="HM138" s="25"/>
      <c r="HN138" s="25"/>
      <c r="HO138" s="25"/>
      <c r="HP138" s="25"/>
      <c r="HQ138" s="25"/>
      <c r="HR138" s="25"/>
      <c r="HS138" s="25"/>
      <c r="HT138" s="25"/>
      <c r="HU138" s="25"/>
      <c r="HV138" s="25"/>
      <c r="HW138" s="25"/>
      <c r="HX138" s="25"/>
      <c r="HY138" s="25"/>
      <c r="HZ138" s="25"/>
      <c r="IA138" s="25"/>
      <c r="IB138" s="25"/>
      <c r="IC138" s="25"/>
      <c r="ID138" s="25"/>
      <c r="IE138" s="25"/>
      <c r="IF138" s="25"/>
      <c r="IG138" s="25"/>
      <c r="IH138" s="25"/>
      <c r="II138" s="25"/>
      <c r="IJ138" s="25"/>
      <c r="IK138" s="25"/>
      <c r="IL138" s="25"/>
      <c r="IM138" s="25"/>
      <c r="IN138" s="25"/>
      <c r="IO138" s="25"/>
      <c r="IP138" s="25"/>
      <c r="IQ138" s="25"/>
      <c r="IR138" s="25"/>
      <c r="IS138" s="25"/>
      <c r="IT138" s="25"/>
      <c r="IU138" s="25"/>
      <c r="IV138" s="25"/>
    </row>
    <row r="139" spans="2:256" s="27" customFormat="1" x14ac:dyDescent="0.25">
      <c r="B139" s="25"/>
      <c r="C139" s="32"/>
      <c r="D139" s="33"/>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c r="CC139" s="25"/>
      <c r="CD139" s="25"/>
      <c r="CE139" s="25"/>
      <c r="CF139" s="25"/>
      <c r="CG139" s="25"/>
      <c r="CH139" s="25"/>
      <c r="CI139" s="25"/>
      <c r="CJ139" s="25"/>
      <c r="CK139" s="25"/>
      <c r="CL139" s="25"/>
      <c r="CM139" s="25"/>
      <c r="CN139" s="25"/>
      <c r="CO139" s="25"/>
      <c r="CP139" s="25"/>
      <c r="CQ139" s="25"/>
      <c r="CR139" s="25"/>
      <c r="CS139" s="25"/>
      <c r="CT139" s="25"/>
      <c r="CU139" s="25"/>
      <c r="CV139" s="25"/>
      <c r="CW139" s="25"/>
      <c r="CX139" s="25"/>
      <c r="CY139" s="25"/>
      <c r="CZ139" s="25"/>
      <c r="DA139" s="25"/>
      <c r="DB139" s="25"/>
      <c r="DC139" s="25"/>
      <c r="DD139" s="25"/>
      <c r="DE139" s="25"/>
      <c r="DF139" s="25"/>
      <c r="DG139" s="25"/>
      <c r="DH139" s="25"/>
      <c r="DI139" s="25"/>
      <c r="DJ139" s="25"/>
      <c r="DK139" s="25"/>
      <c r="DL139" s="25"/>
      <c r="DM139" s="25"/>
      <c r="DN139" s="25"/>
      <c r="DO139" s="25"/>
      <c r="DP139" s="25"/>
      <c r="DQ139" s="25"/>
      <c r="DR139" s="25"/>
      <c r="DS139" s="25"/>
      <c r="DT139" s="25"/>
      <c r="DU139" s="25"/>
      <c r="DV139" s="25"/>
      <c r="DW139" s="25"/>
      <c r="DX139" s="25"/>
      <c r="DY139" s="25"/>
      <c r="DZ139" s="25"/>
      <c r="EA139" s="25"/>
      <c r="EB139" s="25"/>
      <c r="EC139" s="25"/>
      <c r="ED139" s="25"/>
      <c r="EE139" s="25"/>
      <c r="EF139" s="25"/>
      <c r="EG139" s="25"/>
      <c r="EH139" s="25"/>
      <c r="EI139" s="25"/>
      <c r="EJ139" s="25"/>
      <c r="EK139" s="25"/>
      <c r="EL139" s="25"/>
      <c r="EM139" s="25"/>
      <c r="EN139" s="25"/>
      <c r="EO139" s="25"/>
      <c r="EP139" s="25"/>
      <c r="EQ139" s="25"/>
      <c r="ER139" s="25"/>
      <c r="ES139" s="25"/>
      <c r="ET139" s="25"/>
      <c r="EU139" s="25"/>
      <c r="EV139" s="25"/>
      <c r="EW139" s="25"/>
      <c r="EX139" s="25"/>
      <c r="EY139" s="25"/>
      <c r="EZ139" s="25"/>
      <c r="FA139" s="25"/>
      <c r="FB139" s="25"/>
      <c r="FC139" s="25"/>
      <c r="FD139" s="25"/>
      <c r="FE139" s="25"/>
      <c r="FF139" s="25"/>
      <c r="FG139" s="25"/>
      <c r="FH139" s="25"/>
      <c r="FI139" s="25"/>
      <c r="FJ139" s="25"/>
      <c r="FK139" s="25"/>
      <c r="FL139" s="25"/>
      <c r="FM139" s="25"/>
      <c r="FN139" s="25"/>
      <c r="FO139" s="25"/>
      <c r="FP139" s="25"/>
      <c r="FQ139" s="25"/>
      <c r="FR139" s="25"/>
      <c r="FS139" s="25"/>
      <c r="FT139" s="25"/>
      <c r="FU139" s="25"/>
      <c r="FV139" s="25"/>
      <c r="FW139" s="25"/>
      <c r="FX139" s="25"/>
      <c r="FY139" s="25"/>
      <c r="FZ139" s="25"/>
      <c r="GA139" s="25"/>
      <c r="GB139" s="25"/>
      <c r="GC139" s="25"/>
      <c r="GD139" s="25"/>
      <c r="GE139" s="25"/>
      <c r="GF139" s="25"/>
      <c r="GG139" s="25"/>
      <c r="GH139" s="25"/>
      <c r="GI139" s="25"/>
      <c r="GJ139" s="25"/>
      <c r="GK139" s="25"/>
      <c r="GL139" s="25"/>
      <c r="GM139" s="25"/>
      <c r="GN139" s="25"/>
      <c r="GO139" s="25"/>
      <c r="GP139" s="25"/>
      <c r="GQ139" s="25"/>
      <c r="GR139" s="25"/>
      <c r="GS139" s="25"/>
      <c r="GT139" s="25"/>
      <c r="GU139" s="25"/>
      <c r="GV139" s="25"/>
      <c r="GW139" s="25"/>
      <c r="GX139" s="25"/>
      <c r="GY139" s="25"/>
      <c r="GZ139" s="25"/>
      <c r="HA139" s="25"/>
      <c r="HB139" s="25"/>
      <c r="HC139" s="25"/>
      <c r="HD139" s="25"/>
      <c r="HE139" s="25"/>
      <c r="HF139" s="25"/>
      <c r="HG139" s="25"/>
      <c r="HH139" s="25"/>
      <c r="HI139" s="25"/>
      <c r="HJ139" s="25"/>
      <c r="HK139" s="25"/>
      <c r="HL139" s="25"/>
      <c r="HM139" s="25"/>
      <c r="HN139" s="25"/>
      <c r="HO139" s="25"/>
      <c r="HP139" s="25"/>
      <c r="HQ139" s="25"/>
      <c r="HR139" s="25"/>
      <c r="HS139" s="25"/>
      <c r="HT139" s="25"/>
      <c r="HU139" s="25"/>
      <c r="HV139" s="25"/>
      <c r="HW139" s="25"/>
      <c r="HX139" s="25"/>
      <c r="HY139" s="25"/>
      <c r="HZ139" s="25"/>
      <c r="IA139" s="25"/>
      <c r="IB139" s="25"/>
      <c r="IC139" s="25"/>
      <c r="ID139" s="25"/>
      <c r="IE139" s="25"/>
      <c r="IF139" s="25"/>
      <c r="IG139" s="25"/>
      <c r="IH139" s="25"/>
      <c r="II139" s="25"/>
      <c r="IJ139" s="25"/>
      <c r="IK139" s="25"/>
      <c r="IL139" s="25"/>
      <c r="IM139" s="25"/>
      <c r="IN139" s="25"/>
      <c r="IO139" s="25"/>
      <c r="IP139" s="25"/>
      <c r="IQ139" s="25"/>
      <c r="IR139" s="25"/>
      <c r="IS139" s="25"/>
      <c r="IT139" s="25"/>
      <c r="IU139" s="25"/>
      <c r="IV139" s="25"/>
    </row>
    <row r="140" spans="2:256" s="27" customFormat="1" x14ac:dyDescent="0.25">
      <c r="B140" s="25"/>
      <c r="C140" s="32"/>
      <c r="D140" s="33"/>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c r="CD140" s="25"/>
      <c r="CE140" s="25"/>
      <c r="CF140" s="25"/>
      <c r="CG140" s="25"/>
      <c r="CH140" s="25"/>
      <c r="CI140" s="25"/>
      <c r="CJ140" s="25"/>
      <c r="CK140" s="25"/>
      <c r="CL140" s="25"/>
      <c r="CM140" s="25"/>
      <c r="CN140" s="25"/>
      <c r="CO140" s="25"/>
      <c r="CP140" s="25"/>
      <c r="CQ140" s="25"/>
      <c r="CR140" s="25"/>
      <c r="CS140" s="25"/>
      <c r="CT140" s="25"/>
      <c r="CU140" s="25"/>
      <c r="CV140" s="25"/>
      <c r="CW140" s="25"/>
      <c r="CX140" s="25"/>
      <c r="CY140" s="25"/>
      <c r="CZ140" s="25"/>
      <c r="DA140" s="25"/>
      <c r="DB140" s="25"/>
      <c r="DC140" s="25"/>
      <c r="DD140" s="25"/>
      <c r="DE140" s="25"/>
      <c r="DF140" s="25"/>
      <c r="DG140" s="25"/>
      <c r="DH140" s="25"/>
      <c r="DI140" s="25"/>
      <c r="DJ140" s="25"/>
      <c r="DK140" s="25"/>
      <c r="DL140" s="25"/>
      <c r="DM140" s="25"/>
      <c r="DN140" s="25"/>
      <c r="DO140" s="25"/>
      <c r="DP140" s="25"/>
      <c r="DQ140" s="25"/>
      <c r="DR140" s="25"/>
      <c r="DS140" s="25"/>
      <c r="DT140" s="25"/>
      <c r="DU140" s="25"/>
      <c r="DV140" s="25"/>
      <c r="DW140" s="25"/>
      <c r="DX140" s="25"/>
      <c r="DY140" s="25"/>
      <c r="DZ140" s="25"/>
      <c r="EA140" s="25"/>
      <c r="EB140" s="25"/>
      <c r="EC140" s="25"/>
      <c r="ED140" s="25"/>
      <c r="EE140" s="25"/>
      <c r="EF140" s="25"/>
      <c r="EG140" s="25"/>
      <c r="EH140" s="25"/>
      <c r="EI140" s="25"/>
      <c r="EJ140" s="25"/>
      <c r="EK140" s="25"/>
      <c r="EL140" s="25"/>
      <c r="EM140" s="25"/>
      <c r="EN140" s="25"/>
      <c r="EO140" s="25"/>
      <c r="EP140" s="25"/>
      <c r="EQ140" s="25"/>
      <c r="ER140" s="25"/>
      <c r="ES140" s="25"/>
      <c r="ET140" s="25"/>
      <c r="EU140" s="25"/>
      <c r="EV140" s="25"/>
      <c r="EW140" s="25"/>
      <c r="EX140" s="25"/>
      <c r="EY140" s="25"/>
      <c r="EZ140" s="25"/>
      <c r="FA140" s="25"/>
      <c r="FB140" s="25"/>
      <c r="FC140" s="25"/>
      <c r="FD140" s="25"/>
      <c r="FE140" s="25"/>
      <c r="FF140" s="25"/>
      <c r="FG140" s="25"/>
      <c r="FH140" s="25"/>
      <c r="FI140" s="25"/>
      <c r="FJ140" s="25"/>
      <c r="FK140" s="25"/>
      <c r="FL140" s="25"/>
      <c r="FM140" s="25"/>
      <c r="FN140" s="25"/>
      <c r="FO140" s="25"/>
      <c r="FP140" s="25"/>
      <c r="FQ140" s="25"/>
      <c r="FR140" s="25"/>
      <c r="FS140" s="25"/>
      <c r="FT140" s="25"/>
      <c r="FU140" s="25"/>
      <c r="FV140" s="25"/>
      <c r="FW140" s="25"/>
      <c r="FX140" s="25"/>
      <c r="FY140" s="25"/>
      <c r="FZ140" s="25"/>
      <c r="GA140" s="25"/>
      <c r="GB140" s="25"/>
      <c r="GC140" s="25"/>
      <c r="GD140" s="25"/>
      <c r="GE140" s="25"/>
      <c r="GF140" s="25"/>
      <c r="GG140" s="25"/>
      <c r="GH140" s="25"/>
      <c r="GI140" s="25"/>
      <c r="GJ140" s="25"/>
      <c r="GK140" s="25"/>
      <c r="GL140" s="25"/>
      <c r="GM140" s="25"/>
      <c r="GN140" s="25"/>
      <c r="GO140" s="25"/>
      <c r="GP140" s="25"/>
      <c r="GQ140" s="25"/>
      <c r="GR140" s="25"/>
      <c r="GS140" s="25"/>
      <c r="GT140" s="25"/>
      <c r="GU140" s="25"/>
      <c r="GV140" s="25"/>
      <c r="GW140" s="25"/>
      <c r="GX140" s="25"/>
      <c r="GY140" s="25"/>
      <c r="GZ140" s="25"/>
      <c r="HA140" s="25"/>
      <c r="HB140" s="25"/>
      <c r="HC140" s="25"/>
      <c r="HD140" s="25"/>
      <c r="HE140" s="25"/>
      <c r="HF140" s="25"/>
      <c r="HG140" s="25"/>
      <c r="HH140" s="25"/>
      <c r="HI140" s="25"/>
      <c r="HJ140" s="25"/>
      <c r="HK140" s="25"/>
      <c r="HL140" s="25"/>
      <c r="HM140" s="25"/>
      <c r="HN140" s="25"/>
      <c r="HO140" s="25"/>
      <c r="HP140" s="25"/>
      <c r="HQ140" s="25"/>
      <c r="HR140" s="25"/>
      <c r="HS140" s="25"/>
      <c r="HT140" s="25"/>
      <c r="HU140" s="25"/>
      <c r="HV140" s="25"/>
      <c r="HW140" s="25"/>
      <c r="HX140" s="25"/>
      <c r="HY140" s="25"/>
      <c r="HZ140" s="25"/>
      <c r="IA140" s="25"/>
      <c r="IB140" s="25"/>
      <c r="IC140" s="25"/>
      <c r="ID140" s="25"/>
      <c r="IE140" s="25"/>
      <c r="IF140" s="25"/>
      <c r="IG140" s="25"/>
      <c r="IH140" s="25"/>
      <c r="II140" s="25"/>
      <c r="IJ140" s="25"/>
      <c r="IK140" s="25"/>
      <c r="IL140" s="25"/>
      <c r="IM140" s="25"/>
      <c r="IN140" s="25"/>
      <c r="IO140" s="25"/>
      <c r="IP140" s="25"/>
      <c r="IQ140" s="25"/>
      <c r="IR140" s="25"/>
      <c r="IS140" s="25"/>
      <c r="IT140" s="25"/>
      <c r="IU140" s="25"/>
      <c r="IV140" s="25"/>
    </row>
    <row r="141" spans="2:256" s="27" customFormat="1" x14ac:dyDescent="0.25">
      <c r="B141" s="25"/>
      <c r="C141" s="32"/>
      <c r="D141" s="33"/>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c r="CE141" s="25"/>
      <c r="CF141" s="25"/>
      <c r="CG141" s="25"/>
      <c r="CH141" s="25"/>
      <c r="CI141" s="25"/>
      <c r="CJ141" s="25"/>
      <c r="CK141" s="25"/>
      <c r="CL141" s="25"/>
      <c r="CM141" s="25"/>
      <c r="CN141" s="25"/>
      <c r="CO141" s="25"/>
      <c r="CP141" s="25"/>
      <c r="CQ141" s="25"/>
      <c r="CR141" s="25"/>
      <c r="CS141" s="25"/>
      <c r="CT141" s="25"/>
      <c r="CU141" s="25"/>
      <c r="CV141" s="25"/>
      <c r="CW141" s="25"/>
      <c r="CX141" s="25"/>
      <c r="CY141" s="25"/>
      <c r="CZ141" s="25"/>
      <c r="DA141" s="25"/>
      <c r="DB141" s="25"/>
      <c r="DC141" s="25"/>
      <c r="DD141" s="25"/>
      <c r="DE141" s="25"/>
      <c r="DF141" s="25"/>
      <c r="DG141" s="25"/>
      <c r="DH141" s="25"/>
      <c r="DI141" s="25"/>
      <c r="DJ141" s="25"/>
      <c r="DK141" s="25"/>
      <c r="DL141" s="25"/>
      <c r="DM141" s="25"/>
      <c r="DN141" s="25"/>
      <c r="DO141" s="25"/>
      <c r="DP141" s="25"/>
      <c r="DQ141" s="25"/>
      <c r="DR141" s="25"/>
      <c r="DS141" s="25"/>
      <c r="DT141" s="25"/>
      <c r="DU141" s="25"/>
      <c r="DV141" s="25"/>
      <c r="DW141" s="25"/>
      <c r="DX141" s="25"/>
      <c r="DY141" s="25"/>
      <c r="DZ141" s="25"/>
      <c r="EA141" s="25"/>
      <c r="EB141" s="25"/>
      <c r="EC141" s="25"/>
      <c r="ED141" s="25"/>
      <c r="EE141" s="25"/>
      <c r="EF141" s="25"/>
      <c r="EG141" s="25"/>
      <c r="EH141" s="25"/>
      <c r="EI141" s="25"/>
      <c r="EJ141" s="25"/>
      <c r="EK141" s="25"/>
      <c r="EL141" s="25"/>
      <c r="EM141" s="25"/>
      <c r="EN141" s="25"/>
      <c r="EO141" s="25"/>
      <c r="EP141" s="25"/>
      <c r="EQ141" s="25"/>
      <c r="ER141" s="25"/>
      <c r="ES141" s="25"/>
      <c r="ET141" s="25"/>
      <c r="EU141" s="25"/>
      <c r="EV141" s="25"/>
      <c r="EW141" s="25"/>
      <c r="EX141" s="25"/>
      <c r="EY141" s="25"/>
      <c r="EZ141" s="25"/>
      <c r="FA141" s="25"/>
      <c r="FB141" s="25"/>
      <c r="FC141" s="25"/>
      <c r="FD141" s="25"/>
      <c r="FE141" s="25"/>
      <c r="FF141" s="25"/>
      <c r="FG141" s="25"/>
      <c r="FH141" s="25"/>
      <c r="FI141" s="25"/>
      <c r="FJ141" s="25"/>
      <c r="FK141" s="25"/>
      <c r="FL141" s="25"/>
      <c r="FM141" s="25"/>
      <c r="FN141" s="25"/>
      <c r="FO141" s="25"/>
      <c r="FP141" s="25"/>
      <c r="FQ141" s="25"/>
      <c r="FR141" s="25"/>
      <c r="FS141" s="25"/>
      <c r="FT141" s="25"/>
      <c r="FU141" s="25"/>
      <c r="FV141" s="25"/>
      <c r="FW141" s="25"/>
      <c r="FX141" s="25"/>
      <c r="FY141" s="25"/>
      <c r="FZ141" s="25"/>
      <c r="GA141" s="25"/>
      <c r="GB141" s="25"/>
      <c r="GC141" s="25"/>
      <c r="GD141" s="25"/>
      <c r="GE141" s="25"/>
      <c r="GF141" s="25"/>
      <c r="GG141" s="25"/>
      <c r="GH141" s="25"/>
      <c r="GI141" s="25"/>
      <c r="GJ141" s="25"/>
      <c r="GK141" s="25"/>
      <c r="GL141" s="25"/>
      <c r="GM141" s="25"/>
      <c r="GN141" s="25"/>
      <c r="GO141" s="25"/>
      <c r="GP141" s="25"/>
      <c r="GQ141" s="25"/>
      <c r="GR141" s="25"/>
      <c r="GS141" s="25"/>
      <c r="GT141" s="25"/>
      <c r="GU141" s="25"/>
      <c r="GV141" s="25"/>
      <c r="GW141" s="25"/>
      <c r="GX141" s="25"/>
      <c r="GY141" s="25"/>
      <c r="GZ141" s="25"/>
      <c r="HA141" s="25"/>
      <c r="HB141" s="25"/>
      <c r="HC141" s="25"/>
      <c r="HD141" s="25"/>
      <c r="HE141" s="25"/>
      <c r="HF141" s="25"/>
      <c r="HG141" s="25"/>
      <c r="HH141" s="25"/>
      <c r="HI141" s="25"/>
      <c r="HJ141" s="25"/>
      <c r="HK141" s="25"/>
      <c r="HL141" s="25"/>
      <c r="HM141" s="25"/>
      <c r="HN141" s="25"/>
      <c r="HO141" s="25"/>
      <c r="HP141" s="25"/>
      <c r="HQ141" s="25"/>
      <c r="HR141" s="25"/>
      <c r="HS141" s="25"/>
      <c r="HT141" s="25"/>
      <c r="HU141" s="25"/>
      <c r="HV141" s="25"/>
      <c r="HW141" s="25"/>
      <c r="HX141" s="25"/>
      <c r="HY141" s="25"/>
      <c r="HZ141" s="25"/>
      <c r="IA141" s="25"/>
      <c r="IB141" s="25"/>
      <c r="IC141" s="25"/>
      <c r="ID141" s="25"/>
      <c r="IE141" s="25"/>
      <c r="IF141" s="25"/>
      <c r="IG141" s="25"/>
      <c r="IH141" s="25"/>
      <c r="II141" s="25"/>
      <c r="IJ141" s="25"/>
      <c r="IK141" s="25"/>
      <c r="IL141" s="25"/>
      <c r="IM141" s="25"/>
      <c r="IN141" s="25"/>
      <c r="IO141" s="25"/>
      <c r="IP141" s="25"/>
      <c r="IQ141" s="25"/>
      <c r="IR141" s="25"/>
      <c r="IS141" s="25"/>
      <c r="IT141" s="25"/>
      <c r="IU141" s="25"/>
      <c r="IV141" s="25"/>
    </row>
    <row r="142" spans="2:256" s="27" customFormat="1" x14ac:dyDescent="0.25">
      <c r="B142" s="25"/>
      <c r="C142" s="32"/>
      <c r="D142" s="33"/>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c r="CC142" s="25"/>
      <c r="CD142" s="25"/>
      <c r="CE142" s="25"/>
      <c r="CF142" s="25"/>
      <c r="CG142" s="25"/>
      <c r="CH142" s="25"/>
      <c r="CI142" s="25"/>
      <c r="CJ142" s="25"/>
      <c r="CK142" s="25"/>
      <c r="CL142" s="25"/>
      <c r="CM142" s="25"/>
      <c r="CN142" s="25"/>
      <c r="CO142" s="25"/>
      <c r="CP142" s="25"/>
      <c r="CQ142" s="25"/>
      <c r="CR142" s="25"/>
      <c r="CS142" s="25"/>
      <c r="CT142" s="25"/>
      <c r="CU142" s="25"/>
      <c r="CV142" s="25"/>
      <c r="CW142" s="25"/>
      <c r="CX142" s="25"/>
      <c r="CY142" s="25"/>
      <c r="CZ142" s="25"/>
      <c r="DA142" s="25"/>
      <c r="DB142" s="25"/>
      <c r="DC142" s="25"/>
      <c r="DD142" s="25"/>
      <c r="DE142" s="25"/>
      <c r="DF142" s="25"/>
      <c r="DG142" s="25"/>
      <c r="DH142" s="25"/>
      <c r="DI142" s="25"/>
      <c r="DJ142" s="25"/>
      <c r="DK142" s="25"/>
      <c r="DL142" s="25"/>
      <c r="DM142" s="25"/>
      <c r="DN142" s="25"/>
      <c r="DO142" s="25"/>
      <c r="DP142" s="25"/>
      <c r="DQ142" s="25"/>
      <c r="DR142" s="25"/>
      <c r="DS142" s="25"/>
      <c r="DT142" s="25"/>
      <c r="DU142" s="25"/>
      <c r="DV142" s="25"/>
      <c r="DW142" s="25"/>
      <c r="DX142" s="25"/>
      <c r="DY142" s="25"/>
      <c r="DZ142" s="25"/>
      <c r="EA142" s="25"/>
      <c r="EB142" s="25"/>
      <c r="EC142" s="25"/>
      <c r="ED142" s="25"/>
      <c r="EE142" s="25"/>
      <c r="EF142" s="25"/>
      <c r="EG142" s="25"/>
      <c r="EH142" s="25"/>
      <c r="EI142" s="25"/>
      <c r="EJ142" s="25"/>
      <c r="EK142" s="25"/>
      <c r="EL142" s="25"/>
      <c r="EM142" s="25"/>
      <c r="EN142" s="25"/>
      <c r="EO142" s="25"/>
      <c r="EP142" s="25"/>
      <c r="EQ142" s="25"/>
      <c r="ER142" s="25"/>
      <c r="ES142" s="25"/>
      <c r="ET142" s="25"/>
      <c r="EU142" s="25"/>
      <c r="EV142" s="25"/>
      <c r="EW142" s="25"/>
      <c r="EX142" s="25"/>
      <c r="EY142" s="25"/>
      <c r="EZ142" s="25"/>
      <c r="FA142" s="25"/>
      <c r="FB142" s="25"/>
      <c r="FC142" s="25"/>
      <c r="FD142" s="25"/>
      <c r="FE142" s="25"/>
      <c r="FF142" s="25"/>
      <c r="FG142" s="25"/>
      <c r="FH142" s="25"/>
      <c r="FI142" s="25"/>
      <c r="FJ142" s="25"/>
      <c r="FK142" s="25"/>
      <c r="FL142" s="25"/>
      <c r="FM142" s="25"/>
      <c r="FN142" s="25"/>
      <c r="FO142" s="25"/>
      <c r="FP142" s="25"/>
      <c r="FQ142" s="25"/>
      <c r="FR142" s="25"/>
      <c r="FS142" s="25"/>
      <c r="FT142" s="25"/>
      <c r="FU142" s="25"/>
      <c r="FV142" s="25"/>
      <c r="FW142" s="25"/>
      <c r="FX142" s="25"/>
      <c r="FY142" s="25"/>
      <c r="FZ142" s="25"/>
      <c r="GA142" s="25"/>
      <c r="GB142" s="25"/>
      <c r="GC142" s="25"/>
      <c r="GD142" s="25"/>
      <c r="GE142" s="25"/>
      <c r="GF142" s="25"/>
      <c r="GG142" s="25"/>
      <c r="GH142" s="25"/>
      <c r="GI142" s="25"/>
      <c r="GJ142" s="25"/>
      <c r="GK142" s="25"/>
      <c r="GL142" s="25"/>
      <c r="GM142" s="25"/>
      <c r="GN142" s="25"/>
      <c r="GO142" s="25"/>
      <c r="GP142" s="25"/>
      <c r="GQ142" s="25"/>
      <c r="GR142" s="25"/>
      <c r="GS142" s="25"/>
      <c r="GT142" s="25"/>
      <c r="GU142" s="25"/>
      <c r="GV142" s="25"/>
      <c r="GW142" s="25"/>
      <c r="GX142" s="25"/>
      <c r="GY142" s="25"/>
      <c r="GZ142" s="25"/>
      <c r="HA142" s="25"/>
      <c r="HB142" s="25"/>
      <c r="HC142" s="25"/>
      <c r="HD142" s="25"/>
      <c r="HE142" s="25"/>
      <c r="HF142" s="25"/>
      <c r="HG142" s="25"/>
      <c r="HH142" s="25"/>
      <c r="HI142" s="25"/>
      <c r="HJ142" s="25"/>
      <c r="HK142" s="25"/>
      <c r="HL142" s="25"/>
      <c r="HM142" s="25"/>
      <c r="HN142" s="25"/>
      <c r="HO142" s="25"/>
      <c r="HP142" s="25"/>
      <c r="HQ142" s="25"/>
      <c r="HR142" s="25"/>
      <c r="HS142" s="25"/>
      <c r="HT142" s="25"/>
      <c r="HU142" s="25"/>
      <c r="HV142" s="25"/>
      <c r="HW142" s="25"/>
      <c r="HX142" s="25"/>
      <c r="HY142" s="25"/>
      <c r="HZ142" s="25"/>
      <c r="IA142" s="25"/>
      <c r="IB142" s="25"/>
      <c r="IC142" s="25"/>
      <c r="ID142" s="25"/>
      <c r="IE142" s="25"/>
      <c r="IF142" s="25"/>
      <c r="IG142" s="25"/>
      <c r="IH142" s="25"/>
      <c r="II142" s="25"/>
      <c r="IJ142" s="25"/>
      <c r="IK142" s="25"/>
      <c r="IL142" s="25"/>
      <c r="IM142" s="25"/>
      <c r="IN142" s="25"/>
      <c r="IO142" s="25"/>
      <c r="IP142" s="25"/>
      <c r="IQ142" s="25"/>
      <c r="IR142" s="25"/>
      <c r="IS142" s="25"/>
      <c r="IT142" s="25"/>
      <c r="IU142" s="25"/>
      <c r="IV142" s="25"/>
    </row>
    <row r="143" spans="2:256" s="27" customFormat="1" x14ac:dyDescent="0.25">
      <c r="B143" s="25"/>
      <c r="C143" s="32"/>
      <c r="D143" s="33"/>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c r="CE143" s="25"/>
      <c r="CF143" s="25"/>
      <c r="CG143" s="25"/>
      <c r="CH143" s="25"/>
      <c r="CI143" s="25"/>
      <c r="CJ143" s="25"/>
      <c r="CK143" s="25"/>
      <c r="CL143" s="25"/>
      <c r="CM143" s="25"/>
      <c r="CN143" s="25"/>
      <c r="CO143" s="25"/>
      <c r="CP143" s="25"/>
      <c r="CQ143" s="25"/>
      <c r="CR143" s="25"/>
      <c r="CS143" s="25"/>
      <c r="CT143" s="25"/>
      <c r="CU143" s="25"/>
      <c r="CV143" s="25"/>
      <c r="CW143" s="25"/>
      <c r="CX143" s="25"/>
      <c r="CY143" s="25"/>
      <c r="CZ143" s="25"/>
      <c r="DA143" s="25"/>
      <c r="DB143" s="25"/>
      <c r="DC143" s="25"/>
      <c r="DD143" s="25"/>
      <c r="DE143" s="25"/>
      <c r="DF143" s="25"/>
      <c r="DG143" s="25"/>
      <c r="DH143" s="25"/>
      <c r="DI143" s="25"/>
      <c r="DJ143" s="25"/>
      <c r="DK143" s="25"/>
      <c r="DL143" s="25"/>
      <c r="DM143" s="25"/>
      <c r="DN143" s="25"/>
      <c r="DO143" s="25"/>
      <c r="DP143" s="25"/>
      <c r="DQ143" s="25"/>
      <c r="DR143" s="25"/>
      <c r="DS143" s="25"/>
      <c r="DT143" s="25"/>
      <c r="DU143" s="25"/>
      <c r="DV143" s="25"/>
      <c r="DW143" s="25"/>
      <c r="DX143" s="25"/>
      <c r="DY143" s="25"/>
      <c r="DZ143" s="25"/>
      <c r="EA143" s="25"/>
      <c r="EB143" s="25"/>
      <c r="EC143" s="25"/>
      <c r="ED143" s="25"/>
      <c r="EE143" s="25"/>
      <c r="EF143" s="25"/>
      <c r="EG143" s="25"/>
      <c r="EH143" s="25"/>
      <c r="EI143" s="25"/>
      <c r="EJ143" s="25"/>
      <c r="EK143" s="25"/>
      <c r="EL143" s="25"/>
      <c r="EM143" s="25"/>
      <c r="EN143" s="25"/>
      <c r="EO143" s="25"/>
      <c r="EP143" s="25"/>
      <c r="EQ143" s="25"/>
      <c r="ER143" s="25"/>
      <c r="ES143" s="25"/>
      <c r="ET143" s="25"/>
      <c r="EU143" s="25"/>
      <c r="EV143" s="25"/>
      <c r="EW143" s="25"/>
      <c r="EX143" s="25"/>
      <c r="EY143" s="25"/>
      <c r="EZ143" s="25"/>
      <c r="FA143" s="25"/>
      <c r="FB143" s="25"/>
      <c r="FC143" s="25"/>
      <c r="FD143" s="25"/>
      <c r="FE143" s="25"/>
      <c r="FF143" s="25"/>
      <c r="FG143" s="25"/>
      <c r="FH143" s="25"/>
      <c r="FI143" s="25"/>
      <c r="FJ143" s="25"/>
      <c r="FK143" s="25"/>
      <c r="FL143" s="25"/>
      <c r="FM143" s="25"/>
      <c r="FN143" s="25"/>
      <c r="FO143" s="25"/>
      <c r="FP143" s="25"/>
      <c r="FQ143" s="25"/>
      <c r="FR143" s="25"/>
      <c r="FS143" s="25"/>
      <c r="FT143" s="25"/>
      <c r="FU143" s="25"/>
      <c r="FV143" s="25"/>
      <c r="FW143" s="25"/>
      <c r="FX143" s="25"/>
      <c r="FY143" s="25"/>
      <c r="FZ143" s="25"/>
      <c r="GA143" s="25"/>
      <c r="GB143" s="25"/>
      <c r="GC143" s="25"/>
      <c r="GD143" s="25"/>
      <c r="GE143" s="25"/>
      <c r="GF143" s="25"/>
      <c r="GG143" s="25"/>
      <c r="GH143" s="25"/>
      <c r="GI143" s="25"/>
      <c r="GJ143" s="25"/>
      <c r="GK143" s="25"/>
      <c r="GL143" s="25"/>
      <c r="GM143" s="25"/>
      <c r="GN143" s="25"/>
      <c r="GO143" s="25"/>
      <c r="GP143" s="25"/>
      <c r="GQ143" s="25"/>
      <c r="GR143" s="25"/>
      <c r="GS143" s="25"/>
      <c r="GT143" s="25"/>
      <c r="GU143" s="25"/>
      <c r="GV143" s="25"/>
      <c r="GW143" s="25"/>
      <c r="GX143" s="25"/>
      <c r="GY143" s="25"/>
      <c r="GZ143" s="25"/>
      <c r="HA143" s="25"/>
      <c r="HB143" s="25"/>
      <c r="HC143" s="25"/>
      <c r="HD143" s="25"/>
      <c r="HE143" s="25"/>
      <c r="HF143" s="25"/>
      <c r="HG143" s="25"/>
      <c r="HH143" s="25"/>
      <c r="HI143" s="25"/>
      <c r="HJ143" s="25"/>
      <c r="HK143" s="25"/>
      <c r="HL143" s="25"/>
      <c r="HM143" s="25"/>
      <c r="HN143" s="25"/>
      <c r="HO143" s="25"/>
      <c r="HP143" s="25"/>
      <c r="HQ143" s="25"/>
      <c r="HR143" s="25"/>
      <c r="HS143" s="25"/>
      <c r="HT143" s="25"/>
      <c r="HU143" s="25"/>
      <c r="HV143" s="25"/>
      <c r="HW143" s="25"/>
      <c r="HX143" s="25"/>
      <c r="HY143" s="25"/>
      <c r="HZ143" s="25"/>
      <c r="IA143" s="25"/>
      <c r="IB143" s="25"/>
      <c r="IC143" s="25"/>
      <c r="ID143" s="25"/>
      <c r="IE143" s="25"/>
      <c r="IF143" s="25"/>
      <c r="IG143" s="25"/>
      <c r="IH143" s="25"/>
      <c r="II143" s="25"/>
      <c r="IJ143" s="25"/>
      <c r="IK143" s="25"/>
      <c r="IL143" s="25"/>
      <c r="IM143" s="25"/>
      <c r="IN143" s="25"/>
      <c r="IO143" s="25"/>
      <c r="IP143" s="25"/>
      <c r="IQ143" s="25"/>
      <c r="IR143" s="25"/>
      <c r="IS143" s="25"/>
      <c r="IT143" s="25"/>
      <c r="IU143" s="25"/>
      <c r="IV143" s="25"/>
    </row>
    <row r="144" spans="2:256" s="27" customFormat="1" x14ac:dyDescent="0.25">
      <c r="B144" s="25"/>
      <c r="C144" s="32"/>
      <c r="D144" s="33"/>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c r="CD144" s="25"/>
      <c r="CE144" s="25"/>
      <c r="CF144" s="25"/>
      <c r="CG144" s="25"/>
      <c r="CH144" s="25"/>
      <c r="CI144" s="25"/>
      <c r="CJ144" s="25"/>
      <c r="CK144" s="25"/>
      <c r="CL144" s="25"/>
      <c r="CM144" s="25"/>
      <c r="CN144" s="25"/>
      <c r="CO144" s="25"/>
      <c r="CP144" s="25"/>
      <c r="CQ144" s="25"/>
      <c r="CR144" s="25"/>
      <c r="CS144" s="25"/>
      <c r="CT144" s="25"/>
      <c r="CU144" s="25"/>
      <c r="CV144" s="25"/>
      <c r="CW144" s="25"/>
      <c r="CX144" s="25"/>
      <c r="CY144" s="25"/>
      <c r="CZ144" s="25"/>
      <c r="DA144" s="25"/>
      <c r="DB144" s="25"/>
      <c r="DC144" s="25"/>
      <c r="DD144" s="25"/>
      <c r="DE144" s="25"/>
      <c r="DF144" s="25"/>
      <c r="DG144" s="25"/>
      <c r="DH144" s="25"/>
      <c r="DI144" s="25"/>
      <c r="DJ144" s="25"/>
      <c r="DK144" s="25"/>
      <c r="DL144" s="25"/>
      <c r="DM144" s="25"/>
      <c r="DN144" s="25"/>
      <c r="DO144" s="25"/>
      <c r="DP144" s="25"/>
      <c r="DQ144" s="25"/>
      <c r="DR144" s="25"/>
      <c r="DS144" s="25"/>
      <c r="DT144" s="25"/>
      <c r="DU144" s="25"/>
      <c r="DV144" s="25"/>
      <c r="DW144" s="25"/>
      <c r="DX144" s="25"/>
      <c r="DY144" s="25"/>
      <c r="DZ144" s="25"/>
      <c r="EA144" s="25"/>
      <c r="EB144" s="25"/>
      <c r="EC144" s="25"/>
      <c r="ED144" s="25"/>
      <c r="EE144" s="25"/>
      <c r="EF144" s="25"/>
      <c r="EG144" s="25"/>
      <c r="EH144" s="25"/>
      <c r="EI144" s="25"/>
      <c r="EJ144" s="25"/>
      <c r="EK144" s="25"/>
      <c r="EL144" s="25"/>
      <c r="EM144" s="25"/>
      <c r="EN144" s="25"/>
      <c r="EO144" s="25"/>
      <c r="EP144" s="25"/>
      <c r="EQ144" s="25"/>
      <c r="ER144" s="25"/>
      <c r="ES144" s="25"/>
      <c r="ET144" s="25"/>
      <c r="EU144" s="25"/>
      <c r="EV144" s="25"/>
      <c r="EW144" s="25"/>
      <c r="EX144" s="25"/>
      <c r="EY144" s="25"/>
      <c r="EZ144" s="25"/>
      <c r="FA144" s="25"/>
      <c r="FB144" s="25"/>
      <c r="FC144" s="25"/>
      <c r="FD144" s="25"/>
      <c r="FE144" s="25"/>
      <c r="FF144" s="25"/>
      <c r="FG144" s="25"/>
      <c r="FH144" s="25"/>
      <c r="FI144" s="25"/>
      <c r="FJ144" s="25"/>
      <c r="FK144" s="25"/>
      <c r="FL144" s="25"/>
      <c r="FM144" s="25"/>
      <c r="FN144" s="25"/>
      <c r="FO144" s="25"/>
      <c r="FP144" s="25"/>
      <c r="FQ144" s="25"/>
      <c r="FR144" s="25"/>
      <c r="FS144" s="25"/>
      <c r="FT144" s="25"/>
      <c r="FU144" s="25"/>
      <c r="FV144" s="25"/>
      <c r="FW144" s="25"/>
      <c r="FX144" s="25"/>
      <c r="FY144" s="25"/>
      <c r="FZ144" s="25"/>
      <c r="GA144" s="25"/>
      <c r="GB144" s="25"/>
      <c r="GC144" s="25"/>
      <c r="GD144" s="25"/>
      <c r="GE144" s="25"/>
      <c r="GF144" s="25"/>
      <c r="GG144" s="25"/>
      <c r="GH144" s="25"/>
      <c r="GI144" s="25"/>
      <c r="GJ144" s="25"/>
      <c r="GK144" s="25"/>
      <c r="GL144" s="25"/>
      <c r="GM144" s="25"/>
      <c r="GN144" s="25"/>
      <c r="GO144" s="25"/>
      <c r="GP144" s="25"/>
      <c r="GQ144" s="25"/>
      <c r="GR144" s="25"/>
      <c r="GS144" s="25"/>
      <c r="GT144" s="25"/>
      <c r="GU144" s="25"/>
      <c r="GV144" s="25"/>
      <c r="GW144" s="25"/>
      <c r="GX144" s="25"/>
      <c r="GY144" s="25"/>
      <c r="GZ144" s="25"/>
      <c r="HA144" s="25"/>
      <c r="HB144" s="25"/>
      <c r="HC144" s="25"/>
      <c r="HD144" s="25"/>
      <c r="HE144" s="25"/>
      <c r="HF144" s="25"/>
      <c r="HG144" s="25"/>
      <c r="HH144" s="25"/>
      <c r="HI144" s="25"/>
      <c r="HJ144" s="25"/>
      <c r="HK144" s="25"/>
      <c r="HL144" s="25"/>
      <c r="HM144" s="25"/>
      <c r="HN144" s="25"/>
      <c r="HO144" s="25"/>
      <c r="HP144" s="25"/>
      <c r="HQ144" s="25"/>
      <c r="HR144" s="25"/>
      <c r="HS144" s="25"/>
      <c r="HT144" s="25"/>
      <c r="HU144" s="25"/>
      <c r="HV144" s="25"/>
      <c r="HW144" s="25"/>
      <c r="HX144" s="25"/>
      <c r="HY144" s="25"/>
      <c r="HZ144" s="25"/>
      <c r="IA144" s="25"/>
      <c r="IB144" s="25"/>
      <c r="IC144" s="25"/>
      <c r="ID144" s="25"/>
      <c r="IE144" s="25"/>
      <c r="IF144" s="25"/>
      <c r="IG144" s="25"/>
      <c r="IH144" s="25"/>
      <c r="II144" s="25"/>
      <c r="IJ144" s="25"/>
      <c r="IK144" s="25"/>
      <c r="IL144" s="25"/>
      <c r="IM144" s="25"/>
      <c r="IN144" s="25"/>
      <c r="IO144" s="25"/>
      <c r="IP144" s="25"/>
      <c r="IQ144" s="25"/>
      <c r="IR144" s="25"/>
      <c r="IS144" s="25"/>
      <c r="IT144" s="25"/>
      <c r="IU144" s="25"/>
      <c r="IV144" s="25"/>
    </row>
    <row r="145" spans="2:256" s="27" customFormat="1" x14ac:dyDescent="0.25">
      <c r="B145" s="25"/>
      <c r="C145" s="32"/>
      <c r="D145" s="33"/>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25"/>
      <c r="CH145" s="25"/>
      <c r="CI145" s="25"/>
      <c r="CJ145" s="25"/>
      <c r="CK145" s="25"/>
      <c r="CL145" s="25"/>
      <c r="CM145" s="25"/>
      <c r="CN145" s="25"/>
      <c r="CO145" s="25"/>
      <c r="CP145" s="25"/>
      <c r="CQ145" s="25"/>
      <c r="CR145" s="25"/>
      <c r="CS145" s="25"/>
      <c r="CT145" s="25"/>
      <c r="CU145" s="25"/>
      <c r="CV145" s="25"/>
      <c r="CW145" s="25"/>
      <c r="CX145" s="25"/>
      <c r="CY145" s="25"/>
      <c r="CZ145" s="25"/>
      <c r="DA145" s="25"/>
      <c r="DB145" s="25"/>
      <c r="DC145" s="25"/>
      <c r="DD145" s="25"/>
      <c r="DE145" s="25"/>
      <c r="DF145" s="25"/>
      <c r="DG145" s="25"/>
      <c r="DH145" s="25"/>
      <c r="DI145" s="25"/>
      <c r="DJ145" s="25"/>
      <c r="DK145" s="25"/>
      <c r="DL145" s="25"/>
      <c r="DM145" s="25"/>
      <c r="DN145" s="25"/>
      <c r="DO145" s="25"/>
      <c r="DP145" s="25"/>
      <c r="DQ145" s="25"/>
      <c r="DR145" s="25"/>
      <c r="DS145" s="25"/>
      <c r="DT145" s="25"/>
      <c r="DU145" s="25"/>
      <c r="DV145" s="25"/>
      <c r="DW145" s="25"/>
      <c r="DX145" s="25"/>
      <c r="DY145" s="25"/>
      <c r="DZ145" s="25"/>
      <c r="EA145" s="25"/>
      <c r="EB145" s="25"/>
      <c r="EC145" s="25"/>
      <c r="ED145" s="25"/>
      <c r="EE145" s="25"/>
      <c r="EF145" s="25"/>
      <c r="EG145" s="25"/>
      <c r="EH145" s="25"/>
      <c r="EI145" s="25"/>
      <c r="EJ145" s="25"/>
      <c r="EK145" s="25"/>
      <c r="EL145" s="25"/>
      <c r="EM145" s="25"/>
      <c r="EN145" s="25"/>
      <c r="EO145" s="25"/>
      <c r="EP145" s="25"/>
      <c r="EQ145" s="25"/>
      <c r="ER145" s="25"/>
      <c r="ES145" s="25"/>
      <c r="ET145" s="25"/>
      <c r="EU145" s="25"/>
      <c r="EV145" s="25"/>
      <c r="EW145" s="25"/>
      <c r="EX145" s="25"/>
      <c r="EY145" s="25"/>
      <c r="EZ145" s="25"/>
      <c r="FA145" s="25"/>
      <c r="FB145" s="25"/>
      <c r="FC145" s="25"/>
      <c r="FD145" s="25"/>
      <c r="FE145" s="25"/>
      <c r="FF145" s="25"/>
      <c r="FG145" s="25"/>
      <c r="FH145" s="25"/>
      <c r="FI145" s="25"/>
      <c r="FJ145" s="25"/>
      <c r="FK145" s="25"/>
      <c r="FL145" s="25"/>
      <c r="FM145" s="25"/>
      <c r="FN145" s="25"/>
      <c r="FO145" s="25"/>
      <c r="FP145" s="25"/>
      <c r="FQ145" s="25"/>
      <c r="FR145" s="25"/>
      <c r="FS145" s="25"/>
      <c r="FT145" s="25"/>
      <c r="FU145" s="25"/>
      <c r="FV145" s="25"/>
      <c r="FW145" s="25"/>
      <c r="FX145" s="25"/>
      <c r="FY145" s="25"/>
      <c r="FZ145" s="25"/>
      <c r="GA145" s="25"/>
      <c r="GB145" s="25"/>
      <c r="GC145" s="25"/>
      <c r="GD145" s="25"/>
      <c r="GE145" s="25"/>
      <c r="GF145" s="25"/>
      <c r="GG145" s="25"/>
      <c r="GH145" s="25"/>
      <c r="GI145" s="25"/>
      <c r="GJ145" s="25"/>
      <c r="GK145" s="25"/>
      <c r="GL145" s="25"/>
      <c r="GM145" s="25"/>
      <c r="GN145" s="25"/>
      <c r="GO145" s="25"/>
      <c r="GP145" s="25"/>
      <c r="GQ145" s="25"/>
      <c r="GR145" s="25"/>
      <c r="GS145" s="25"/>
      <c r="GT145" s="25"/>
      <c r="GU145" s="25"/>
      <c r="GV145" s="25"/>
      <c r="GW145" s="25"/>
      <c r="GX145" s="25"/>
      <c r="GY145" s="25"/>
      <c r="GZ145" s="25"/>
      <c r="HA145" s="25"/>
      <c r="HB145" s="25"/>
      <c r="HC145" s="25"/>
      <c r="HD145" s="25"/>
      <c r="HE145" s="25"/>
      <c r="HF145" s="25"/>
      <c r="HG145" s="25"/>
      <c r="HH145" s="25"/>
      <c r="HI145" s="25"/>
      <c r="HJ145" s="25"/>
      <c r="HK145" s="25"/>
      <c r="HL145" s="25"/>
      <c r="HM145" s="25"/>
      <c r="HN145" s="25"/>
      <c r="HO145" s="25"/>
      <c r="HP145" s="25"/>
      <c r="HQ145" s="25"/>
      <c r="HR145" s="25"/>
      <c r="HS145" s="25"/>
      <c r="HT145" s="25"/>
      <c r="HU145" s="25"/>
      <c r="HV145" s="25"/>
      <c r="HW145" s="25"/>
      <c r="HX145" s="25"/>
      <c r="HY145" s="25"/>
      <c r="HZ145" s="25"/>
      <c r="IA145" s="25"/>
      <c r="IB145" s="25"/>
      <c r="IC145" s="25"/>
      <c r="ID145" s="25"/>
      <c r="IE145" s="25"/>
      <c r="IF145" s="25"/>
      <c r="IG145" s="25"/>
      <c r="IH145" s="25"/>
      <c r="II145" s="25"/>
      <c r="IJ145" s="25"/>
      <c r="IK145" s="25"/>
      <c r="IL145" s="25"/>
      <c r="IM145" s="25"/>
      <c r="IN145" s="25"/>
      <c r="IO145" s="25"/>
      <c r="IP145" s="25"/>
      <c r="IQ145" s="25"/>
      <c r="IR145" s="25"/>
      <c r="IS145" s="25"/>
      <c r="IT145" s="25"/>
      <c r="IU145" s="25"/>
      <c r="IV145" s="25"/>
    </row>
    <row r="146" spans="2:256" s="27" customFormat="1" x14ac:dyDescent="0.25">
      <c r="B146" s="25"/>
      <c r="C146" s="32"/>
      <c r="D146" s="33"/>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25"/>
      <c r="CJ146" s="25"/>
      <c r="CK146" s="25"/>
      <c r="CL146" s="25"/>
      <c r="CM146" s="25"/>
      <c r="CN146" s="25"/>
      <c r="CO146" s="25"/>
      <c r="CP146" s="25"/>
      <c r="CQ146" s="25"/>
      <c r="CR146" s="25"/>
      <c r="CS146" s="25"/>
      <c r="CT146" s="25"/>
      <c r="CU146" s="25"/>
      <c r="CV146" s="25"/>
      <c r="CW146" s="25"/>
      <c r="CX146" s="25"/>
      <c r="CY146" s="25"/>
      <c r="CZ146" s="25"/>
      <c r="DA146" s="25"/>
      <c r="DB146" s="25"/>
      <c r="DC146" s="25"/>
      <c r="DD146" s="25"/>
      <c r="DE146" s="25"/>
      <c r="DF146" s="25"/>
      <c r="DG146" s="25"/>
      <c r="DH146" s="25"/>
      <c r="DI146" s="25"/>
      <c r="DJ146" s="25"/>
      <c r="DK146" s="25"/>
      <c r="DL146" s="25"/>
      <c r="DM146" s="25"/>
      <c r="DN146" s="25"/>
      <c r="DO146" s="25"/>
      <c r="DP146" s="25"/>
      <c r="DQ146" s="25"/>
      <c r="DR146" s="25"/>
      <c r="DS146" s="25"/>
      <c r="DT146" s="25"/>
      <c r="DU146" s="25"/>
      <c r="DV146" s="25"/>
      <c r="DW146" s="25"/>
      <c r="DX146" s="25"/>
      <c r="DY146" s="25"/>
      <c r="DZ146" s="25"/>
      <c r="EA146" s="25"/>
      <c r="EB146" s="25"/>
      <c r="EC146" s="25"/>
      <c r="ED146" s="25"/>
      <c r="EE146" s="25"/>
      <c r="EF146" s="25"/>
      <c r="EG146" s="25"/>
      <c r="EH146" s="25"/>
      <c r="EI146" s="25"/>
      <c r="EJ146" s="25"/>
      <c r="EK146" s="25"/>
      <c r="EL146" s="25"/>
      <c r="EM146" s="25"/>
      <c r="EN146" s="25"/>
      <c r="EO146" s="25"/>
      <c r="EP146" s="25"/>
      <c r="EQ146" s="25"/>
      <c r="ER146" s="25"/>
      <c r="ES146" s="25"/>
      <c r="ET146" s="25"/>
      <c r="EU146" s="25"/>
      <c r="EV146" s="25"/>
      <c r="EW146" s="25"/>
      <c r="EX146" s="25"/>
      <c r="EY146" s="25"/>
      <c r="EZ146" s="25"/>
      <c r="FA146" s="25"/>
      <c r="FB146" s="25"/>
      <c r="FC146" s="25"/>
      <c r="FD146" s="25"/>
      <c r="FE146" s="25"/>
      <c r="FF146" s="25"/>
      <c r="FG146" s="25"/>
      <c r="FH146" s="25"/>
      <c r="FI146" s="25"/>
      <c r="FJ146" s="25"/>
      <c r="FK146" s="25"/>
      <c r="FL146" s="25"/>
      <c r="FM146" s="25"/>
      <c r="FN146" s="25"/>
      <c r="FO146" s="25"/>
      <c r="FP146" s="25"/>
      <c r="FQ146" s="25"/>
      <c r="FR146" s="25"/>
      <c r="FS146" s="25"/>
      <c r="FT146" s="25"/>
      <c r="FU146" s="25"/>
      <c r="FV146" s="25"/>
      <c r="FW146" s="25"/>
      <c r="FX146" s="25"/>
      <c r="FY146" s="25"/>
      <c r="FZ146" s="25"/>
      <c r="GA146" s="25"/>
      <c r="GB146" s="25"/>
      <c r="GC146" s="25"/>
      <c r="GD146" s="25"/>
      <c r="GE146" s="25"/>
      <c r="GF146" s="25"/>
      <c r="GG146" s="25"/>
      <c r="GH146" s="25"/>
      <c r="GI146" s="25"/>
      <c r="GJ146" s="25"/>
      <c r="GK146" s="25"/>
      <c r="GL146" s="25"/>
      <c r="GM146" s="25"/>
      <c r="GN146" s="25"/>
      <c r="GO146" s="25"/>
      <c r="GP146" s="25"/>
      <c r="GQ146" s="25"/>
      <c r="GR146" s="25"/>
      <c r="GS146" s="25"/>
      <c r="GT146" s="25"/>
      <c r="GU146" s="25"/>
      <c r="GV146" s="25"/>
      <c r="GW146" s="25"/>
      <c r="GX146" s="25"/>
      <c r="GY146" s="25"/>
      <c r="GZ146" s="25"/>
      <c r="HA146" s="25"/>
      <c r="HB146" s="25"/>
      <c r="HC146" s="25"/>
      <c r="HD146" s="25"/>
      <c r="HE146" s="25"/>
      <c r="HF146" s="25"/>
      <c r="HG146" s="25"/>
      <c r="HH146" s="25"/>
      <c r="HI146" s="25"/>
      <c r="HJ146" s="25"/>
      <c r="HK146" s="25"/>
      <c r="HL146" s="25"/>
      <c r="HM146" s="25"/>
      <c r="HN146" s="25"/>
      <c r="HO146" s="25"/>
      <c r="HP146" s="25"/>
      <c r="HQ146" s="25"/>
      <c r="HR146" s="25"/>
      <c r="HS146" s="25"/>
      <c r="HT146" s="25"/>
      <c r="HU146" s="25"/>
      <c r="HV146" s="25"/>
      <c r="HW146" s="25"/>
      <c r="HX146" s="25"/>
      <c r="HY146" s="25"/>
      <c r="HZ146" s="25"/>
      <c r="IA146" s="25"/>
      <c r="IB146" s="25"/>
      <c r="IC146" s="25"/>
      <c r="ID146" s="25"/>
      <c r="IE146" s="25"/>
      <c r="IF146" s="25"/>
      <c r="IG146" s="25"/>
      <c r="IH146" s="25"/>
      <c r="II146" s="25"/>
      <c r="IJ146" s="25"/>
      <c r="IK146" s="25"/>
      <c r="IL146" s="25"/>
      <c r="IM146" s="25"/>
      <c r="IN146" s="25"/>
      <c r="IO146" s="25"/>
      <c r="IP146" s="25"/>
      <c r="IQ146" s="25"/>
      <c r="IR146" s="25"/>
      <c r="IS146" s="25"/>
      <c r="IT146" s="25"/>
      <c r="IU146" s="25"/>
      <c r="IV146" s="25"/>
    </row>
    <row r="147" spans="2:256" s="27" customFormat="1" x14ac:dyDescent="0.25">
      <c r="B147" s="25"/>
      <c r="C147" s="32"/>
      <c r="D147" s="33"/>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25"/>
      <c r="CJ147" s="25"/>
      <c r="CK147" s="25"/>
      <c r="CL147" s="25"/>
      <c r="CM147" s="25"/>
      <c r="CN147" s="25"/>
      <c r="CO147" s="25"/>
      <c r="CP147" s="25"/>
      <c r="CQ147" s="25"/>
      <c r="CR147" s="25"/>
      <c r="CS147" s="25"/>
      <c r="CT147" s="25"/>
      <c r="CU147" s="25"/>
      <c r="CV147" s="25"/>
      <c r="CW147" s="25"/>
      <c r="CX147" s="25"/>
      <c r="CY147" s="25"/>
      <c r="CZ147" s="25"/>
      <c r="DA147" s="25"/>
      <c r="DB147" s="25"/>
      <c r="DC147" s="25"/>
      <c r="DD147" s="25"/>
      <c r="DE147" s="25"/>
      <c r="DF147" s="25"/>
      <c r="DG147" s="25"/>
      <c r="DH147" s="25"/>
      <c r="DI147" s="25"/>
      <c r="DJ147" s="25"/>
      <c r="DK147" s="25"/>
      <c r="DL147" s="25"/>
      <c r="DM147" s="25"/>
      <c r="DN147" s="25"/>
      <c r="DO147" s="25"/>
      <c r="DP147" s="25"/>
      <c r="DQ147" s="25"/>
      <c r="DR147" s="25"/>
      <c r="DS147" s="25"/>
      <c r="DT147" s="25"/>
      <c r="DU147" s="25"/>
      <c r="DV147" s="25"/>
      <c r="DW147" s="25"/>
      <c r="DX147" s="25"/>
      <c r="DY147" s="25"/>
      <c r="DZ147" s="25"/>
      <c r="EA147" s="25"/>
      <c r="EB147" s="25"/>
      <c r="EC147" s="25"/>
      <c r="ED147" s="25"/>
      <c r="EE147" s="25"/>
      <c r="EF147" s="25"/>
      <c r="EG147" s="25"/>
      <c r="EH147" s="25"/>
      <c r="EI147" s="25"/>
      <c r="EJ147" s="25"/>
      <c r="EK147" s="25"/>
      <c r="EL147" s="25"/>
      <c r="EM147" s="25"/>
      <c r="EN147" s="25"/>
      <c r="EO147" s="25"/>
      <c r="EP147" s="25"/>
      <c r="EQ147" s="25"/>
      <c r="ER147" s="25"/>
      <c r="ES147" s="25"/>
      <c r="ET147" s="25"/>
      <c r="EU147" s="25"/>
      <c r="EV147" s="25"/>
      <c r="EW147" s="25"/>
      <c r="EX147" s="25"/>
      <c r="EY147" s="25"/>
      <c r="EZ147" s="25"/>
      <c r="FA147" s="25"/>
      <c r="FB147" s="25"/>
      <c r="FC147" s="25"/>
      <c r="FD147" s="25"/>
      <c r="FE147" s="25"/>
      <c r="FF147" s="25"/>
      <c r="FG147" s="25"/>
      <c r="FH147" s="25"/>
      <c r="FI147" s="25"/>
      <c r="FJ147" s="25"/>
      <c r="FK147" s="25"/>
      <c r="FL147" s="25"/>
      <c r="FM147" s="25"/>
      <c r="FN147" s="25"/>
      <c r="FO147" s="25"/>
      <c r="FP147" s="25"/>
      <c r="FQ147" s="25"/>
      <c r="FR147" s="25"/>
      <c r="FS147" s="25"/>
      <c r="FT147" s="25"/>
      <c r="FU147" s="25"/>
      <c r="FV147" s="25"/>
      <c r="FW147" s="25"/>
      <c r="FX147" s="25"/>
      <c r="FY147" s="25"/>
      <c r="FZ147" s="25"/>
      <c r="GA147" s="25"/>
      <c r="GB147" s="25"/>
      <c r="GC147" s="25"/>
      <c r="GD147" s="25"/>
      <c r="GE147" s="25"/>
      <c r="GF147" s="25"/>
      <c r="GG147" s="25"/>
      <c r="GH147" s="25"/>
      <c r="GI147" s="25"/>
      <c r="GJ147" s="25"/>
      <c r="GK147" s="25"/>
      <c r="GL147" s="25"/>
      <c r="GM147" s="25"/>
      <c r="GN147" s="25"/>
      <c r="GO147" s="25"/>
      <c r="GP147" s="25"/>
      <c r="GQ147" s="25"/>
      <c r="GR147" s="25"/>
      <c r="GS147" s="25"/>
      <c r="GT147" s="25"/>
      <c r="GU147" s="25"/>
      <c r="GV147" s="25"/>
      <c r="GW147" s="25"/>
      <c r="GX147" s="25"/>
      <c r="GY147" s="25"/>
      <c r="GZ147" s="25"/>
      <c r="HA147" s="25"/>
      <c r="HB147" s="25"/>
      <c r="HC147" s="25"/>
      <c r="HD147" s="25"/>
      <c r="HE147" s="25"/>
      <c r="HF147" s="25"/>
      <c r="HG147" s="25"/>
      <c r="HH147" s="25"/>
      <c r="HI147" s="25"/>
      <c r="HJ147" s="25"/>
      <c r="HK147" s="25"/>
      <c r="HL147" s="25"/>
      <c r="HM147" s="25"/>
      <c r="HN147" s="25"/>
      <c r="HO147" s="25"/>
      <c r="HP147" s="25"/>
      <c r="HQ147" s="25"/>
      <c r="HR147" s="25"/>
      <c r="HS147" s="25"/>
      <c r="HT147" s="25"/>
      <c r="HU147" s="25"/>
      <c r="HV147" s="25"/>
      <c r="HW147" s="25"/>
      <c r="HX147" s="25"/>
      <c r="HY147" s="25"/>
      <c r="HZ147" s="25"/>
      <c r="IA147" s="25"/>
      <c r="IB147" s="25"/>
      <c r="IC147" s="25"/>
      <c r="ID147" s="25"/>
      <c r="IE147" s="25"/>
      <c r="IF147" s="25"/>
      <c r="IG147" s="25"/>
      <c r="IH147" s="25"/>
      <c r="II147" s="25"/>
      <c r="IJ147" s="25"/>
      <c r="IK147" s="25"/>
      <c r="IL147" s="25"/>
      <c r="IM147" s="25"/>
      <c r="IN147" s="25"/>
      <c r="IO147" s="25"/>
      <c r="IP147" s="25"/>
      <c r="IQ147" s="25"/>
      <c r="IR147" s="25"/>
      <c r="IS147" s="25"/>
      <c r="IT147" s="25"/>
      <c r="IU147" s="25"/>
      <c r="IV147" s="25"/>
    </row>
    <row r="148" spans="2:256" s="27" customFormat="1" x14ac:dyDescent="0.25">
      <c r="B148" s="25"/>
      <c r="C148" s="32"/>
      <c r="D148" s="33"/>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D148" s="25"/>
      <c r="CE148" s="25"/>
      <c r="CF148" s="25"/>
      <c r="CG148" s="25"/>
      <c r="CH148" s="25"/>
      <c r="CI148" s="25"/>
      <c r="CJ148" s="25"/>
      <c r="CK148" s="25"/>
      <c r="CL148" s="25"/>
      <c r="CM148" s="25"/>
      <c r="CN148" s="25"/>
      <c r="CO148" s="25"/>
      <c r="CP148" s="25"/>
      <c r="CQ148" s="25"/>
      <c r="CR148" s="25"/>
      <c r="CS148" s="25"/>
      <c r="CT148" s="25"/>
      <c r="CU148" s="25"/>
      <c r="CV148" s="25"/>
      <c r="CW148" s="25"/>
      <c r="CX148" s="25"/>
      <c r="CY148" s="25"/>
      <c r="CZ148" s="25"/>
      <c r="DA148" s="25"/>
      <c r="DB148" s="25"/>
      <c r="DC148" s="25"/>
      <c r="DD148" s="25"/>
      <c r="DE148" s="25"/>
      <c r="DF148" s="25"/>
      <c r="DG148" s="25"/>
      <c r="DH148" s="25"/>
      <c r="DI148" s="25"/>
      <c r="DJ148" s="25"/>
      <c r="DK148" s="25"/>
      <c r="DL148" s="25"/>
      <c r="DM148" s="25"/>
      <c r="DN148" s="25"/>
      <c r="DO148" s="25"/>
      <c r="DP148" s="25"/>
      <c r="DQ148" s="25"/>
      <c r="DR148" s="25"/>
      <c r="DS148" s="25"/>
      <c r="DT148" s="25"/>
      <c r="DU148" s="25"/>
      <c r="DV148" s="25"/>
      <c r="DW148" s="25"/>
      <c r="DX148" s="25"/>
      <c r="DY148" s="25"/>
      <c r="DZ148" s="25"/>
      <c r="EA148" s="25"/>
      <c r="EB148" s="25"/>
      <c r="EC148" s="25"/>
      <c r="ED148" s="25"/>
      <c r="EE148" s="25"/>
      <c r="EF148" s="25"/>
      <c r="EG148" s="25"/>
      <c r="EH148" s="25"/>
      <c r="EI148" s="25"/>
      <c r="EJ148" s="25"/>
      <c r="EK148" s="25"/>
      <c r="EL148" s="25"/>
      <c r="EM148" s="25"/>
      <c r="EN148" s="25"/>
      <c r="EO148" s="25"/>
      <c r="EP148" s="25"/>
      <c r="EQ148" s="25"/>
      <c r="ER148" s="25"/>
      <c r="ES148" s="25"/>
      <c r="ET148" s="25"/>
      <c r="EU148" s="25"/>
      <c r="EV148" s="25"/>
      <c r="EW148" s="25"/>
      <c r="EX148" s="25"/>
      <c r="EY148" s="25"/>
      <c r="EZ148" s="25"/>
      <c r="FA148" s="25"/>
      <c r="FB148" s="25"/>
      <c r="FC148" s="25"/>
      <c r="FD148" s="25"/>
      <c r="FE148" s="25"/>
      <c r="FF148" s="25"/>
      <c r="FG148" s="25"/>
      <c r="FH148" s="25"/>
      <c r="FI148" s="25"/>
      <c r="FJ148" s="25"/>
      <c r="FK148" s="25"/>
      <c r="FL148" s="25"/>
      <c r="FM148" s="25"/>
      <c r="FN148" s="25"/>
      <c r="FO148" s="25"/>
      <c r="FP148" s="25"/>
      <c r="FQ148" s="25"/>
      <c r="FR148" s="25"/>
      <c r="FS148" s="25"/>
      <c r="FT148" s="25"/>
      <c r="FU148" s="25"/>
      <c r="FV148" s="25"/>
      <c r="FW148" s="25"/>
      <c r="FX148" s="25"/>
      <c r="FY148" s="25"/>
      <c r="FZ148" s="25"/>
      <c r="GA148" s="25"/>
      <c r="GB148" s="25"/>
      <c r="GC148" s="25"/>
      <c r="GD148" s="25"/>
      <c r="GE148" s="25"/>
      <c r="GF148" s="25"/>
      <c r="GG148" s="25"/>
      <c r="GH148" s="25"/>
      <c r="GI148" s="25"/>
      <c r="GJ148" s="25"/>
      <c r="GK148" s="25"/>
      <c r="GL148" s="25"/>
      <c r="GM148" s="25"/>
      <c r="GN148" s="25"/>
      <c r="GO148" s="25"/>
      <c r="GP148" s="25"/>
      <c r="GQ148" s="25"/>
      <c r="GR148" s="25"/>
      <c r="GS148" s="25"/>
      <c r="GT148" s="25"/>
      <c r="GU148" s="25"/>
      <c r="GV148" s="25"/>
      <c r="GW148" s="25"/>
      <c r="GX148" s="25"/>
      <c r="GY148" s="25"/>
      <c r="GZ148" s="25"/>
      <c r="HA148" s="25"/>
      <c r="HB148" s="25"/>
      <c r="HC148" s="25"/>
      <c r="HD148" s="25"/>
      <c r="HE148" s="25"/>
      <c r="HF148" s="25"/>
      <c r="HG148" s="25"/>
      <c r="HH148" s="25"/>
      <c r="HI148" s="25"/>
      <c r="HJ148" s="25"/>
      <c r="HK148" s="25"/>
      <c r="HL148" s="25"/>
      <c r="HM148" s="25"/>
      <c r="HN148" s="25"/>
      <c r="HO148" s="25"/>
      <c r="HP148" s="25"/>
      <c r="HQ148" s="25"/>
      <c r="HR148" s="25"/>
      <c r="HS148" s="25"/>
      <c r="HT148" s="25"/>
      <c r="HU148" s="25"/>
      <c r="HV148" s="25"/>
      <c r="HW148" s="25"/>
      <c r="HX148" s="25"/>
      <c r="HY148" s="25"/>
      <c r="HZ148" s="25"/>
      <c r="IA148" s="25"/>
      <c r="IB148" s="25"/>
      <c r="IC148" s="25"/>
      <c r="ID148" s="25"/>
      <c r="IE148" s="25"/>
      <c r="IF148" s="25"/>
      <c r="IG148" s="25"/>
      <c r="IH148" s="25"/>
      <c r="II148" s="25"/>
      <c r="IJ148" s="25"/>
      <c r="IK148" s="25"/>
      <c r="IL148" s="25"/>
      <c r="IM148" s="25"/>
      <c r="IN148" s="25"/>
      <c r="IO148" s="25"/>
      <c r="IP148" s="25"/>
      <c r="IQ148" s="25"/>
      <c r="IR148" s="25"/>
      <c r="IS148" s="25"/>
      <c r="IT148" s="25"/>
      <c r="IU148" s="25"/>
      <c r="IV148" s="25"/>
    </row>
    <row r="149" spans="2:256" s="27" customFormat="1" x14ac:dyDescent="0.25">
      <c r="B149" s="25"/>
      <c r="C149" s="32"/>
      <c r="D149" s="33"/>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c r="CB149" s="25"/>
      <c r="CC149" s="25"/>
      <c r="CD149" s="25"/>
      <c r="CE149" s="25"/>
      <c r="CF149" s="25"/>
      <c r="CG149" s="25"/>
      <c r="CH149" s="25"/>
      <c r="CI149" s="25"/>
      <c r="CJ149" s="25"/>
      <c r="CK149" s="25"/>
      <c r="CL149" s="25"/>
      <c r="CM149" s="25"/>
      <c r="CN149" s="25"/>
      <c r="CO149" s="25"/>
      <c r="CP149" s="25"/>
      <c r="CQ149" s="25"/>
      <c r="CR149" s="25"/>
      <c r="CS149" s="25"/>
      <c r="CT149" s="25"/>
      <c r="CU149" s="25"/>
      <c r="CV149" s="25"/>
      <c r="CW149" s="25"/>
      <c r="CX149" s="25"/>
      <c r="CY149" s="25"/>
      <c r="CZ149" s="25"/>
      <c r="DA149" s="25"/>
      <c r="DB149" s="25"/>
      <c r="DC149" s="25"/>
      <c r="DD149" s="25"/>
      <c r="DE149" s="25"/>
      <c r="DF149" s="25"/>
      <c r="DG149" s="25"/>
      <c r="DH149" s="25"/>
      <c r="DI149" s="25"/>
      <c r="DJ149" s="25"/>
      <c r="DK149" s="25"/>
      <c r="DL149" s="25"/>
      <c r="DM149" s="25"/>
      <c r="DN149" s="25"/>
      <c r="DO149" s="25"/>
      <c r="DP149" s="25"/>
      <c r="DQ149" s="25"/>
      <c r="DR149" s="25"/>
      <c r="DS149" s="25"/>
      <c r="DT149" s="25"/>
      <c r="DU149" s="25"/>
      <c r="DV149" s="25"/>
      <c r="DW149" s="25"/>
      <c r="DX149" s="25"/>
      <c r="DY149" s="25"/>
      <c r="DZ149" s="25"/>
      <c r="EA149" s="25"/>
      <c r="EB149" s="25"/>
      <c r="EC149" s="25"/>
      <c r="ED149" s="25"/>
      <c r="EE149" s="25"/>
      <c r="EF149" s="25"/>
      <c r="EG149" s="25"/>
      <c r="EH149" s="25"/>
      <c r="EI149" s="25"/>
      <c r="EJ149" s="25"/>
      <c r="EK149" s="25"/>
      <c r="EL149" s="25"/>
      <c r="EM149" s="25"/>
      <c r="EN149" s="25"/>
      <c r="EO149" s="25"/>
      <c r="EP149" s="25"/>
      <c r="EQ149" s="25"/>
      <c r="ER149" s="25"/>
      <c r="ES149" s="25"/>
      <c r="ET149" s="25"/>
      <c r="EU149" s="25"/>
      <c r="EV149" s="25"/>
      <c r="EW149" s="25"/>
      <c r="EX149" s="25"/>
      <c r="EY149" s="25"/>
      <c r="EZ149" s="25"/>
      <c r="FA149" s="25"/>
      <c r="FB149" s="25"/>
      <c r="FC149" s="25"/>
      <c r="FD149" s="25"/>
      <c r="FE149" s="25"/>
      <c r="FF149" s="25"/>
      <c r="FG149" s="25"/>
      <c r="FH149" s="25"/>
      <c r="FI149" s="25"/>
      <c r="FJ149" s="25"/>
      <c r="FK149" s="25"/>
      <c r="FL149" s="25"/>
      <c r="FM149" s="25"/>
      <c r="FN149" s="25"/>
      <c r="FO149" s="25"/>
      <c r="FP149" s="25"/>
      <c r="FQ149" s="25"/>
      <c r="FR149" s="25"/>
      <c r="FS149" s="25"/>
      <c r="FT149" s="25"/>
      <c r="FU149" s="25"/>
      <c r="FV149" s="25"/>
      <c r="FW149" s="25"/>
      <c r="FX149" s="25"/>
      <c r="FY149" s="25"/>
      <c r="FZ149" s="25"/>
      <c r="GA149" s="25"/>
      <c r="GB149" s="25"/>
      <c r="GC149" s="25"/>
      <c r="GD149" s="25"/>
      <c r="GE149" s="25"/>
      <c r="GF149" s="25"/>
      <c r="GG149" s="25"/>
      <c r="GH149" s="25"/>
      <c r="GI149" s="25"/>
      <c r="GJ149" s="25"/>
      <c r="GK149" s="25"/>
      <c r="GL149" s="25"/>
      <c r="GM149" s="25"/>
      <c r="GN149" s="25"/>
      <c r="GO149" s="25"/>
      <c r="GP149" s="25"/>
      <c r="GQ149" s="25"/>
      <c r="GR149" s="25"/>
      <c r="GS149" s="25"/>
      <c r="GT149" s="25"/>
      <c r="GU149" s="25"/>
      <c r="GV149" s="25"/>
      <c r="GW149" s="25"/>
      <c r="GX149" s="25"/>
      <c r="GY149" s="25"/>
      <c r="GZ149" s="25"/>
      <c r="HA149" s="25"/>
      <c r="HB149" s="25"/>
      <c r="HC149" s="25"/>
      <c r="HD149" s="25"/>
      <c r="HE149" s="25"/>
      <c r="HF149" s="25"/>
      <c r="HG149" s="25"/>
      <c r="HH149" s="25"/>
      <c r="HI149" s="25"/>
      <c r="HJ149" s="25"/>
      <c r="HK149" s="25"/>
      <c r="HL149" s="25"/>
      <c r="HM149" s="25"/>
      <c r="HN149" s="25"/>
      <c r="HO149" s="25"/>
      <c r="HP149" s="25"/>
      <c r="HQ149" s="25"/>
      <c r="HR149" s="25"/>
      <c r="HS149" s="25"/>
      <c r="HT149" s="25"/>
      <c r="HU149" s="25"/>
      <c r="HV149" s="25"/>
      <c r="HW149" s="25"/>
      <c r="HX149" s="25"/>
      <c r="HY149" s="25"/>
      <c r="HZ149" s="25"/>
      <c r="IA149" s="25"/>
      <c r="IB149" s="25"/>
      <c r="IC149" s="25"/>
      <c r="ID149" s="25"/>
      <c r="IE149" s="25"/>
      <c r="IF149" s="25"/>
      <c r="IG149" s="25"/>
      <c r="IH149" s="25"/>
      <c r="II149" s="25"/>
      <c r="IJ149" s="25"/>
      <c r="IK149" s="25"/>
      <c r="IL149" s="25"/>
      <c r="IM149" s="25"/>
      <c r="IN149" s="25"/>
      <c r="IO149" s="25"/>
      <c r="IP149" s="25"/>
      <c r="IQ149" s="25"/>
      <c r="IR149" s="25"/>
      <c r="IS149" s="25"/>
      <c r="IT149" s="25"/>
      <c r="IU149" s="25"/>
      <c r="IV149" s="25"/>
    </row>
    <row r="150" spans="2:256" s="27" customFormat="1" x14ac:dyDescent="0.25">
      <c r="B150" s="25"/>
      <c r="C150" s="32"/>
      <c r="D150" s="33"/>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c r="CC150" s="25"/>
      <c r="CD150" s="25"/>
      <c r="CE150" s="25"/>
      <c r="CF150" s="25"/>
      <c r="CG150" s="25"/>
      <c r="CH150" s="25"/>
      <c r="CI150" s="25"/>
      <c r="CJ150" s="25"/>
      <c r="CK150" s="25"/>
      <c r="CL150" s="25"/>
      <c r="CM150" s="25"/>
      <c r="CN150" s="25"/>
      <c r="CO150" s="25"/>
      <c r="CP150" s="25"/>
      <c r="CQ150" s="25"/>
      <c r="CR150" s="25"/>
      <c r="CS150" s="25"/>
      <c r="CT150" s="25"/>
      <c r="CU150" s="25"/>
      <c r="CV150" s="25"/>
      <c r="CW150" s="25"/>
      <c r="CX150" s="25"/>
      <c r="CY150" s="25"/>
      <c r="CZ150" s="25"/>
      <c r="DA150" s="25"/>
      <c r="DB150" s="25"/>
      <c r="DC150" s="25"/>
      <c r="DD150" s="25"/>
      <c r="DE150" s="25"/>
      <c r="DF150" s="25"/>
      <c r="DG150" s="25"/>
      <c r="DH150" s="25"/>
      <c r="DI150" s="25"/>
      <c r="DJ150" s="25"/>
      <c r="DK150" s="25"/>
      <c r="DL150" s="25"/>
      <c r="DM150" s="25"/>
      <c r="DN150" s="25"/>
      <c r="DO150" s="25"/>
      <c r="DP150" s="25"/>
      <c r="DQ150" s="25"/>
      <c r="DR150" s="25"/>
      <c r="DS150" s="25"/>
      <c r="DT150" s="25"/>
      <c r="DU150" s="25"/>
      <c r="DV150" s="25"/>
      <c r="DW150" s="25"/>
      <c r="DX150" s="25"/>
      <c r="DY150" s="25"/>
      <c r="DZ150" s="25"/>
      <c r="EA150" s="25"/>
      <c r="EB150" s="25"/>
      <c r="EC150" s="25"/>
      <c r="ED150" s="25"/>
      <c r="EE150" s="25"/>
      <c r="EF150" s="25"/>
      <c r="EG150" s="25"/>
      <c r="EH150" s="25"/>
      <c r="EI150" s="25"/>
      <c r="EJ150" s="25"/>
      <c r="EK150" s="25"/>
      <c r="EL150" s="25"/>
      <c r="EM150" s="25"/>
      <c r="EN150" s="25"/>
      <c r="EO150" s="25"/>
      <c r="EP150" s="25"/>
      <c r="EQ150" s="25"/>
      <c r="ER150" s="25"/>
      <c r="ES150" s="25"/>
      <c r="ET150" s="25"/>
      <c r="EU150" s="25"/>
      <c r="EV150" s="25"/>
      <c r="EW150" s="25"/>
      <c r="EX150" s="25"/>
      <c r="EY150" s="25"/>
      <c r="EZ150" s="25"/>
      <c r="FA150" s="25"/>
      <c r="FB150" s="25"/>
      <c r="FC150" s="25"/>
      <c r="FD150" s="25"/>
      <c r="FE150" s="25"/>
      <c r="FF150" s="25"/>
      <c r="FG150" s="25"/>
      <c r="FH150" s="25"/>
      <c r="FI150" s="25"/>
      <c r="FJ150" s="25"/>
      <c r="FK150" s="25"/>
      <c r="FL150" s="25"/>
      <c r="FM150" s="25"/>
      <c r="FN150" s="25"/>
      <c r="FO150" s="25"/>
      <c r="FP150" s="25"/>
      <c r="FQ150" s="25"/>
      <c r="FR150" s="25"/>
      <c r="FS150" s="25"/>
      <c r="FT150" s="25"/>
      <c r="FU150" s="25"/>
      <c r="FV150" s="25"/>
      <c r="FW150" s="25"/>
      <c r="FX150" s="25"/>
      <c r="FY150" s="25"/>
      <c r="FZ150" s="25"/>
      <c r="GA150" s="25"/>
      <c r="GB150" s="25"/>
      <c r="GC150" s="25"/>
      <c r="GD150" s="25"/>
      <c r="GE150" s="25"/>
      <c r="GF150" s="25"/>
      <c r="GG150" s="25"/>
      <c r="GH150" s="25"/>
      <c r="GI150" s="25"/>
      <c r="GJ150" s="25"/>
      <c r="GK150" s="25"/>
      <c r="GL150" s="25"/>
      <c r="GM150" s="25"/>
      <c r="GN150" s="25"/>
      <c r="GO150" s="25"/>
      <c r="GP150" s="25"/>
      <c r="GQ150" s="25"/>
      <c r="GR150" s="25"/>
      <c r="GS150" s="25"/>
      <c r="GT150" s="25"/>
      <c r="GU150" s="25"/>
      <c r="GV150" s="25"/>
      <c r="GW150" s="25"/>
      <c r="GX150" s="25"/>
      <c r="GY150" s="25"/>
      <c r="GZ150" s="25"/>
      <c r="HA150" s="25"/>
      <c r="HB150" s="25"/>
      <c r="HC150" s="25"/>
      <c r="HD150" s="25"/>
      <c r="HE150" s="25"/>
      <c r="HF150" s="25"/>
      <c r="HG150" s="25"/>
      <c r="HH150" s="25"/>
      <c r="HI150" s="25"/>
      <c r="HJ150" s="25"/>
      <c r="HK150" s="25"/>
      <c r="HL150" s="25"/>
      <c r="HM150" s="25"/>
      <c r="HN150" s="25"/>
      <c r="HO150" s="25"/>
      <c r="HP150" s="25"/>
      <c r="HQ150" s="25"/>
      <c r="HR150" s="25"/>
      <c r="HS150" s="25"/>
      <c r="HT150" s="25"/>
      <c r="HU150" s="25"/>
      <c r="HV150" s="25"/>
      <c r="HW150" s="25"/>
      <c r="HX150" s="25"/>
      <c r="HY150" s="25"/>
      <c r="HZ150" s="25"/>
      <c r="IA150" s="25"/>
      <c r="IB150" s="25"/>
      <c r="IC150" s="25"/>
      <c r="ID150" s="25"/>
      <c r="IE150" s="25"/>
      <c r="IF150" s="25"/>
      <c r="IG150" s="25"/>
      <c r="IH150" s="25"/>
      <c r="II150" s="25"/>
      <c r="IJ150" s="25"/>
      <c r="IK150" s="25"/>
      <c r="IL150" s="25"/>
      <c r="IM150" s="25"/>
      <c r="IN150" s="25"/>
      <c r="IO150" s="25"/>
      <c r="IP150" s="25"/>
      <c r="IQ150" s="25"/>
      <c r="IR150" s="25"/>
      <c r="IS150" s="25"/>
      <c r="IT150" s="25"/>
      <c r="IU150" s="25"/>
      <c r="IV150" s="25"/>
    </row>
    <row r="151" spans="2:256" s="27" customFormat="1" x14ac:dyDescent="0.25">
      <c r="B151" s="25"/>
      <c r="C151" s="32"/>
      <c r="D151" s="33"/>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c r="CC151" s="25"/>
      <c r="CD151" s="25"/>
      <c r="CE151" s="25"/>
      <c r="CF151" s="25"/>
      <c r="CG151" s="25"/>
      <c r="CH151" s="25"/>
      <c r="CI151" s="25"/>
      <c r="CJ151" s="25"/>
      <c r="CK151" s="25"/>
      <c r="CL151" s="25"/>
      <c r="CM151" s="25"/>
      <c r="CN151" s="25"/>
      <c r="CO151" s="25"/>
      <c r="CP151" s="25"/>
      <c r="CQ151" s="25"/>
      <c r="CR151" s="25"/>
      <c r="CS151" s="25"/>
      <c r="CT151" s="25"/>
      <c r="CU151" s="25"/>
      <c r="CV151" s="25"/>
      <c r="CW151" s="25"/>
      <c r="CX151" s="25"/>
      <c r="CY151" s="25"/>
      <c r="CZ151" s="25"/>
      <c r="DA151" s="25"/>
      <c r="DB151" s="25"/>
      <c r="DC151" s="25"/>
      <c r="DD151" s="25"/>
      <c r="DE151" s="25"/>
      <c r="DF151" s="25"/>
      <c r="DG151" s="25"/>
      <c r="DH151" s="25"/>
      <c r="DI151" s="25"/>
      <c r="DJ151" s="25"/>
      <c r="DK151" s="25"/>
      <c r="DL151" s="25"/>
      <c r="DM151" s="25"/>
      <c r="DN151" s="25"/>
      <c r="DO151" s="25"/>
      <c r="DP151" s="25"/>
      <c r="DQ151" s="25"/>
      <c r="DR151" s="25"/>
      <c r="DS151" s="25"/>
      <c r="DT151" s="25"/>
      <c r="DU151" s="25"/>
      <c r="DV151" s="25"/>
      <c r="DW151" s="25"/>
      <c r="DX151" s="25"/>
      <c r="DY151" s="25"/>
      <c r="DZ151" s="25"/>
      <c r="EA151" s="25"/>
      <c r="EB151" s="25"/>
      <c r="EC151" s="25"/>
      <c r="ED151" s="25"/>
      <c r="EE151" s="25"/>
      <c r="EF151" s="25"/>
      <c r="EG151" s="25"/>
      <c r="EH151" s="25"/>
      <c r="EI151" s="25"/>
      <c r="EJ151" s="25"/>
      <c r="EK151" s="25"/>
      <c r="EL151" s="25"/>
      <c r="EM151" s="25"/>
      <c r="EN151" s="25"/>
      <c r="EO151" s="25"/>
      <c r="EP151" s="25"/>
      <c r="EQ151" s="25"/>
      <c r="ER151" s="25"/>
      <c r="ES151" s="25"/>
      <c r="ET151" s="25"/>
      <c r="EU151" s="25"/>
      <c r="EV151" s="25"/>
      <c r="EW151" s="25"/>
      <c r="EX151" s="25"/>
      <c r="EY151" s="25"/>
      <c r="EZ151" s="25"/>
      <c r="FA151" s="25"/>
      <c r="FB151" s="25"/>
      <c r="FC151" s="25"/>
      <c r="FD151" s="25"/>
      <c r="FE151" s="25"/>
      <c r="FF151" s="25"/>
      <c r="FG151" s="25"/>
      <c r="FH151" s="25"/>
      <c r="FI151" s="25"/>
      <c r="FJ151" s="25"/>
      <c r="FK151" s="25"/>
      <c r="FL151" s="25"/>
      <c r="FM151" s="25"/>
      <c r="FN151" s="25"/>
      <c r="FO151" s="25"/>
      <c r="FP151" s="25"/>
      <c r="FQ151" s="25"/>
      <c r="FR151" s="25"/>
      <c r="FS151" s="25"/>
      <c r="FT151" s="25"/>
      <c r="FU151" s="25"/>
      <c r="FV151" s="25"/>
      <c r="FW151" s="25"/>
      <c r="FX151" s="25"/>
      <c r="FY151" s="25"/>
      <c r="FZ151" s="25"/>
      <c r="GA151" s="25"/>
      <c r="GB151" s="25"/>
      <c r="GC151" s="25"/>
      <c r="GD151" s="25"/>
      <c r="GE151" s="25"/>
      <c r="GF151" s="25"/>
      <c r="GG151" s="25"/>
      <c r="GH151" s="25"/>
      <c r="GI151" s="25"/>
      <c r="GJ151" s="25"/>
      <c r="GK151" s="25"/>
      <c r="GL151" s="25"/>
      <c r="GM151" s="25"/>
      <c r="GN151" s="25"/>
      <c r="GO151" s="25"/>
      <c r="GP151" s="25"/>
      <c r="GQ151" s="25"/>
      <c r="GR151" s="25"/>
      <c r="GS151" s="25"/>
      <c r="GT151" s="25"/>
      <c r="GU151" s="25"/>
      <c r="GV151" s="25"/>
      <c r="GW151" s="25"/>
      <c r="GX151" s="25"/>
      <c r="GY151" s="25"/>
      <c r="GZ151" s="25"/>
      <c r="HA151" s="25"/>
      <c r="HB151" s="25"/>
      <c r="HC151" s="25"/>
      <c r="HD151" s="25"/>
      <c r="HE151" s="25"/>
      <c r="HF151" s="25"/>
      <c r="HG151" s="25"/>
      <c r="HH151" s="25"/>
      <c r="HI151" s="25"/>
      <c r="HJ151" s="25"/>
      <c r="HK151" s="25"/>
      <c r="HL151" s="25"/>
      <c r="HM151" s="25"/>
      <c r="HN151" s="25"/>
      <c r="HO151" s="25"/>
      <c r="HP151" s="25"/>
      <c r="HQ151" s="25"/>
      <c r="HR151" s="25"/>
      <c r="HS151" s="25"/>
      <c r="HT151" s="25"/>
      <c r="HU151" s="25"/>
      <c r="HV151" s="25"/>
      <c r="HW151" s="25"/>
      <c r="HX151" s="25"/>
      <c r="HY151" s="25"/>
      <c r="HZ151" s="25"/>
      <c r="IA151" s="25"/>
      <c r="IB151" s="25"/>
      <c r="IC151" s="25"/>
      <c r="ID151" s="25"/>
      <c r="IE151" s="25"/>
      <c r="IF151" s="25"/>
      <c r="IG151" s="25"/>
      <c r="IH151" s="25"/>
      <c r="II151" s="25"/>
      <c r="IJ151" s="25"/>
      <c r="IK151" s="25"/>
      <c r="IL151" s="25"/>
      <c r="IM151" s="25"/>
      <c r="IN151" s="25"/>
      <c r="IO151" s="25"/>
      <c r="IP151" s="25"/>
      <c r="IQ151" s="25"/>
      <c r="IR151" s="25"/>
      <c r="IS151" s="25"/>
      <c r="IT151" s="25"/>
      <c r="IU151" s="25"/>
      <c r="IV151" s="25"/>
    </row>
    <row r="152" spans="2:256" s="27" customFormat="1" x14ac:dyDescent="0.25">
      <c r="B152" s="25"/>
      <c r="C152" s="32"/>
      <c r="D152" s="33"/>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c r="CB152" s="25"/>
      <c r="CC152" s="25"/>
      <c r="CD152" s="25"/>
      <c r="CE152" s="25"/>
      <c r="CF152" s="25"/>
      <c r="CG152" s="25"/>
      <c r="CH152" s="25"/>
      <c r="CI152" s="25"/>
      <c r="CJ152" s="25"/>
      <c r="CK152" s="25"/>
      <c r="CL152" s="25"/>
      <c r="CM152" s="25"/>
      <c r="CN152" s="25"/>
      <c r="CO152" s="25"/>
      <c r="CP152" s="25"/>
      <c r="CQ152" s="25"/>
      <c r="CR152" s="25"/>
      <c r="CS152" s="25"/>
      <c r="CT152" s="25"/>
      <c r="CU152" s="25"/>
      <c r="CV152" s="25"/>
      <c r="CW152" s="25"/>
      <c r="CX152" s="25"/>
      <c r="CY152" s="25"/>
      <c r="CZ152" s="25"/>
      <c r="DA152" s="25"/>
      <c r="DB152" s="25"/>
      <c r="DC152" s="25"/>
      <c r="DD152" s="25"/>
      <c r="DE152" s="25"/>
      <c r="DF152" s="25"/>
      <c r="DG152" s="25"/>
      <c r="DH152" s="25"/>
      <c r="DI152" s="25"/>
      <c r="DJ152" s="25"/>
      <c r="DK152" s="25"/>
      <c r="DL152" s="25"/>
      <c r="DM152" s="25"/>
      <c r="DN152" s="25"/>
      <c r="DO152" s="25"/>
      <c r="DP152" s="25"/>
      <c r="DQ152" s="25"/>
      <c r="DR152" s="25"/>
      <c r="DS152" s="25"/>
      <c r="DT152" s="25"/>
      <c r="DU152" s="25"/>
      <c r="DV152" s="25"/>
      <c r="DW152" s="25"/>
      <c r="DX152" s="25"/>
      <c r="DY152" s="25"/>
      <c r="DZ152" s="25"/>
      <c r="EA152" s="25"/>
      <c r="EB152" s="25"/>
      <c r="EC152" s="25"/>
      <c r="ED152" s="25"/>
      <c r="EE152" s="25"/>
      <c r="EF152" s="25"/>
      <c r="EG152" s="25"/>
      <c r="EH152" s="25"/>
      <c r="EI152" s="25"/>
      <c r="EJ152" s="25"/>
      <c r="EK152" s="25"/>
      <c r="EL152" s="25"/>
      <c r="EM152" s="25"/>
      <c r="EN152" s="25"/>
      <c r="EO152" s="25"/>
      <c r="EP152" s="25"/>
      <c r="EQ152" s="25"/>
      <c r="ER152" s="25"/>
      <c r="ES152" s="25"/>
      <c r="ET152" s="25"/>
      <c r="EU152" s="25"/>
      <c r="EV152" s="25"/>
      <c r="EW152" s="25"/>
      <c r="EX152" s="25"/>
      <c r="EY152" s="25"/>
      <c r="EZ152" s="25"/>
      <c r="FA152" s="25"/>
      <c r="FB152" s="25"/>
      <c r="FC152" s="25"/>
      <c r="FD152" s="25"/>
      <c r="FE152" s="25"/>
      <c r="FF152" s="25"/>
      <c r="FG152" s="25"/>
      <c r="FH152" s="25"/>
      <c r="FI152" s="25"/>
      <c r="FJ152" s="25"/>
      <c r="FK152" s="25"/>
      <c r="FL152" s="25"/>
      <c r="FM152" s="25"/>
      <c r="FN152" s="25"/>
      <c r="FO152" s="25"/>
      <c r="FP152" s="25"/>
      <c r="FQ152" s="25"/>
      <c r="FR152" s="25"/>
      <c r="FS152" s="25"/>
      <c r="FT152" s="25"/>
      <c r="FU152" s="25"/>
      <c r="FV152" s="25"/>
      <c r="FW152" s="25"/>
      <c r="FX152" s="25"/>
      <c r="FY152" s="25"/>
      <c r="FZ152" s="25"/>
      <c r="GA152" s="25"/>
      <c r="GB152" s="25"/>
      <c r="GC152" s="25"/>
      <c r="GD152" s="25"/>
      <c r="GE152" s="25"/>
      <c r="GF152" s="25"/>
      <c r="GG152" s="25"/>
      <c r="GH152" s="25"/>
      <c r="GI152" s="25"/>
      <c r="GJ152" s="25"/>
      <c r="GK152" s="25"/>
      <c r="GL152" s="25"/>
      <c r="GM152" s="25"/>
      <c r="GN152" s="25"/>
      <c r="GO152" s="25"/>
      <c r="GP152" s="25"/>
      <c r="GQ152" s="25"/>
      <c r="GR152" s="25"/>
      <c r="GS152" s="25"/>
      <c r="GT152" s="25"/>
      <c r="GU152" s="25"/>
      <c r="GV152" s="25"/>
      <c r="GW152" s="25"/>
      <c r="GX152" s="25"/>
      <c r="GY152" s="25"/>
      <c r="GZ152" s="25"/>
      <c r="HA152" s="25"/>
      <c r="HB152" s="25"/>
      <c r="HC152" s="25"/>
      <c r="HD152" s="25"/>
      <c r="HE152" s="25"/>
      <c r="HF152" s="25"/>
      <c r="HG152" s="25"/>
      <c r="HH152" s="25"/>
      <c r="HI152" s="25"/>
      <c r="HJ152" s="25"/>
      <c r="HK152" s="25"/>
      <c r="HL152" s="25"/>
      <c r="HM152" s="25"/>
      <c r="HN152" s="25"/>
      <c r="HO152" s="25"/>
      <c r="HP152" s="25"/>
      <c r="HQ152" s="25"/>
      <c r="HR152" s="25"/>
      <c r="HS152" s="25"/>
      <c r="HT152" s="25"/>
      <c r="HU152" s="25"/>
      <c r="HV152" s="25"/>
      <c r="HW152" s="25"/>
      <c r="HX152" s="25"/>
      <c r="HY152" s="25"/>
      <c r="HZ152" s="25"/>
      <c r="IA152" s="25"/>
      <c r="IB152" s="25"/>
      <c r="IC152" s="25"/>
      <c r="ID152" s="25"/>
      <c r="IE152" s="25"/>
      <c r="IF152" s="25"/>
      <c r="IG152" s="25"/>
      <c r="IH152" s="25"/>
      <c r="II152" s="25"/>
      <c r="IJ152" s="25"/>
      <c r="IK152" s="25"/>
      <c r="IL152" s="25"/>
      <c r="IM152" s="25"/>
      <c r="IN152" s="25"/>
      <c r="IO152" s="25"/>
      <c r="IP152" s="25"/>
      <c r="IQ152" s="25"/>
      <c r="IR152" s="25"/>
      <c r="IS152" s="25"/>
      <c r="IT152" s="25"/>
      <c r="IU152" s="25"/>
      <c r="IV152" s="25"/>
    </row>
    <row r="153" spans="2:256" s="27" customFormat="1" x14ac:dyDescent="0.25">
      <c r="B153" s="25"/>
      <c r="C153" s="32"/>
      <c r="D153" s="33"/>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c r="CC153" s="25"/>
      <c r="CD153" s="25"/>
      <c r="CE153" s="25"/>
      <c r="CF153" s="25"/>
      <c r="CG153" s="25"/>
      <c r="CH153" s="25"/>
      <c r="CI153" s="25"/>
      <c r="CJ153" s="25"/>
      <c r="CK153" s="25"/>
      <c r="CL153" s="25"/>
      <c r="CM153" s="25"/>
      <c r="CN153" s="25"/>
      <c r="CO153" s="25"/>
      <c r="CP153" s="25"/>
      <c r="CQ153" s="25"/>
      <c r="CR153" s="25"/>
      <c r="CS153" s="25"/>
      <c r="CT153" s="25"/>
      <c r="CU153" s="25"/>
      <c r="CV153" s="25"/>
      <c r="CW153" s="25"/>
      <c r="CX153" s="25"/>
      <c r="CY153" s="25"/>
      <c r="CZ153" s="25"/>
      <c r="DA153" s="25"/>
      <c r="DB153" s="25"/>
      <c r="DC153" s="25"/>
      <c r="DD153" s="25"/>
      <c r="DE153" s="25"/>
      <c r="DF153" s="25"/>
      <c r="DG153" s="25"/>
      <c r="DH153" s="25"/>
      <c r="DI153" s="25"/>
      <c r="DJ153" s="25"/>
      <c r="DK153" s="25"/>
      <c r="DL153" s="25"/>
      <c r="DM153" s="25"/>
      <c r="DN153" s="25"/>
      <c r="DO153" s="25"/>
      <c r="DP153" s="25"/>
      <c r="DQ153" s="25"/>
      <c r="DR153" s="25"/>
      <c r="DS153" s="25"/>
      <c r="DT153" s="25"/>
      <c r="DU153" s="25"/>
      <c r="DV153" s="25"/>
      <c r="DW153" s="25"/>
      <c r="DX153" s="25"/>
      <c r="DY153" s="25"/>
      <c r="DZ153" s="25"/>
      <c r="EA153" s="25"/>
      <c r="EB153" s="25"/>
      <c r="EC153" s="25"/>
      <c r="ED153" s="25"/>
      <c r="EE153" s="25"/>
      <c r="EF153" s="25"/>
      <c r="EG153" s="25"/>
      <c r="EH153" s="25"/>
      <c r="EI153" s="25"/>
      <c r="EJ153" s="25"/>
      <c r="EK153" s="25"/>
      <c r="EL153" s="25"/>
      <c r="EM153" s="25"/>
      <c r="EN153" s="25"/>
      <c r="EO153" s="25"/>
      <c r="EP153" s="25"/>
      <c r="EQ153" s="25"/>
      <c r="ER153" s="25"/>
      <c r="ES153" s="25"/>
      <c r="ET153" s="25"/>
      <c r="EU153" s="25"/>
      <c r="EV153" s="25"/>
      <c r="EW153" s="25"/>
      <c r="EX153" s="25"/>
      <c r="EY153" s="25"/>
      <c r="EZ153" s="25"/>
      <c r="FA153" s="25"/>
      <c r="FB153" s="25"/>
      <c r="FC153" s="25"/>
      <c r="FD153" s="25"/>
      <c r="FE153" s="25"/>
      <c r="FF153" s="25"/>
      <c r="FG153" s="25"/>
      <c r="FH153" s="25"/>
      <c r="FI153" s="25"/>
      <c r="FJ153" s="25"/>
      <c r="FK153" s="25"/>
      <c r="FL153" s="25"/>
      <c r="FM153" s="25"/>
      <c r="FN153" s="25"/>
      <c r="FO153" s="25"/>
      <c r="FP153" s="25"/>
      <c r="FQ153" s="25"/>
      <c r="FR153" s="25"/>
      <c r="FS153" s="25"/>
      <c r="FT153" s="25"/>
      <c r="FU153" s="25"/>
      <c r="FV153" s="25"/>
      <c r="FW153" s="25"/>
      <c r="FX153" s="25"/>
      <c r="FY153" s="25"/>
      <c r="FZ153" s="25"/>
      <c r="GA153" s="25"/>
      <c r="GB153" s="25"/>
      <c r="GC153" s="25"/>
      <c r="GD153" s="25"/>
      <c r="GE153" s="25"/>
      <c r="GF153" s="25"/>
      <c r="GG153" s="25"/>
      <c r="GH153" s="25"/>
      <c r="GI153" s="25"/>
      <c r="GJ153" s="25"/>
      <c r="GK153" s="25"/>
      <c r="GL153" s="25"/>
      <c r="GM153" s="25"/>
      <c r="GN153" s="25"/>
      <c r="GO153" s="25"/>
      <c r="GP153" s="25"/>
      <c r="GQ153" s="25"/>
      <c r="GR153" s="25"/>
      <c r="GS153" s="25"/>
      <c r="GT153" s="25"/>
      <c r="GU153" s="25"/>
      <c r="GV153" s="25"/>
      <c r="GW153" s="25"/>
      <c r="GX153" s="25"/>
      <c r="GY153" s="25"/>
      <c r="GZ153" s="25"/>
      <c r="HA153" s="25"/>
      <c r="HB153" s="25"/>
      <c r="HC153" s="25"/>
      <c r="HD153" s="25"/>
      <c r="HE153" s="25"/>
      <c r="HF153" s="25"/>
      <c r="HG153" s="25"/>
      <c r="HH153" s="25"/>
      <c r="HI153" s="25"/>
      <c r="HJ153" s="25"/>
      <c r="HK153" s="25"/>
      <c r="HL153" s="25"/>
      <c r="HM153" s="25"/>
      <c r="HN153" s="25"/>
      <c r="HO153" s="25"/>
      <c r="HP153" s="25"/>
      <c r="HQ153" s="25"/>
      <c r="HR153" s="25"/>
      <c r="HS153" s="25"/>
      <c r="HT153" s="25"/>
      <c r="HU153" s="25"/>
      <c r="HV153" s="25"/>
      <c r="HW153" s="25"/>
      <c r="HX153" s="25"/>
      <c r="HY153" s="25"/>
      <c r="HZ153" s="25"/>
      <c r="IA153" s="25"/>
      <c r="IB153" s="25"/>
      <c r="IC153" s="25"/>
      <c r="ID153" s="25"/>
      <c r="IE153" s="25"/>
      <c r="IF153" s="25"/>
      <c r="IG153" s="25"/>
      <c r="IH153" s="25"/>
      <c r="II153" s="25"/>
      <c r="IJ153" s="25"/>
      <c r="IK153" s="25"/>
      <c r="IL153" s="25"/>
      <c r="IM153" s="25"/>
      <c r="IN153" s="25"/>
      <c r="IO153" s="25"/>
      <c r="IP153" s="25"/>
      <c r="IQ153" s="25"/>
      <c r="IR153" s="25"/>
      <c r="IS153" s="25"/>
      <c r="IT153" s="25"/>
      <c r="IU153" s="25"/>
      <c r="IV153" s="25"/>
    </row>
    <row r="154" spans="2:256" s="27" customFormat="1" x14ac:dyDescent="0.25">
      <c r="B154" s="25"/>
      <c r="C154" s="32"/>
      <c r="D154" s="33"/>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c r="CE154" s="25"/>
      <c r="CF154" s="25"/>
      <c r="CG154" s="25"/>
      <c r="CH154" s="25"/>
      <c r="CI154" s="25"/>
      <c r="CJ154" s="25"/>
      <c r="CK154" s="25"/>
      <c r="CL154" s="25"/>
      <c r="CM154" s="25"/>
      <c r="CN154" s="25"/>
      <c r="CO154" s="25"/>
      <c r="CP154" s="25"/>
      <c r="CQ154" s="25"/>
      <c r="CR154" s="25"/>
      <c r="CS154" s="25"/>
      <c r="CT154" s="25"/>
      <c r="CU154" s="25"/>
      <c r="CV154" s="25"/>
      <c r="CW154" s="25"/>
      <c r="CX154" s="25"/>
      <c r="CY154" s="25"/>
      <c r="CZ154" s="25"/>
      <c r="DA154" s="25"/>
      <c r="DB154" s="25"/>
      <c r="DC154" s="25"/>
      <c r="DD154" s="25"/>
      <c r="DE154" s="25"/>
      <c r="DF154" s="25"/>
      <c r="DG154" s="25"/>
      <c r="DH154" s="25"/>
      <c r="DI154" s="25"/>
      <c r="DJ154" s="25"/>
      <c r="DK154" s="25"/>
      <c r="DL154" s="25"/>
      <c r="DM154" s="25"/>
      <c r="DN154" s="25"/>
      <c r="DO154" s="25"/>
      <c r="DP154" s="25"/>
      <c r="DQ154" s="25"/>
      <c r="DR154" s="25"/>
      <c r="DS154" s="25"/>
      <c r="DT154" s="25"/>
      <c r="DU154" s="25"/>
      <c r="DV154" s="25"/>
      <c r="DW154" s="25"/>
      <c r="DX154" s="25"/>
      <c r="DY154" s="25"/>
      <c r="DZ154" s="25"/>
      <c r="EA154" s="25"/>
      <c r="EB154" s="25"/>
      <c r="EC154" s="25"/>
      <c r="ED154" s="25"/>
      <c r="EE154" s="25"/>
      <c r="EF154" s="25"/>
      <c r="EG154" s="25"/>
      <c r="EH154" s="25"/>
      <c r="EI154" s="25"/>
      <c r="EJ154" s="25"/>
      <c r="EK154" s="25"/>
      <c r="EL154" s="25"/>
      <c r="EM154" s="25"/>
      <c r="EN154" s="25"/>
      <c r="EO154" s="25"/>
      <c r="EP154" s="25"/>
      <c r="EQ154" s="25"/>
      <c r="ER154" s="25"/>
      <c r="ES154" s="25"/>
      <c r="ET154" s="25"/>
      <c r="EU154" s="25"/>
      <c r="EV154" s="25"/>
      <c r="EW154" s="25"/>
      <c r="EX154" s="25"/>
      <c r="EY154" s="25"/>
      <c r="EZ154" s="25"/>
      <c r="FA154" s="25"/>
      <c r="FB154" s="25"/>
      <c r="FC154" s="25"/>
      <c r="FD154" s="25"/>
      <c r="FE154" s="25"/>
      <c r="FF154" s="25"/>
      <c r="FG154" s="25"/>
      <c r="FH154" s="25"/>
      <c r="FI154" s="25"/>
      <c r="FJ154" s="25"/>
      <c r="FK154" s="25"/>
      <c r="FL154" s="25"/>
      <c r="FM154" s="25"/>
      <c r="FN154" s="25"/>
      <c r="FO154" s="25"/>
      <c r="FP154" s="25"/>
      <c r="FQ154" s="25"/>
      <c r="FR154" s="25"/>
      <c r="FS154" s="25"/>
      <c r="FT154" s="25"/>
      <c r="FU154" s="25"/>
      <c r="FV154" s="25"/>
      <c r="FW154" s="25"/>
      <c r="FX154" s="25"/>
      <c r="FY154" s="25"/>
      <c r="FZ154" s="25"/>
      <c r="GA154" s="25"/>
      <c r="GB154" s="25"/>
      <c r="GC154" s="25"/>
      <c r="GD154" s="25"/>
      <c r="GE154" s="25"/>
      <c r="GF154" s="25"/>
      <c r="GG154" s="25"/>
      <c r="GH154" s="25"/>
      <c r="GI154" s="25"/>
      <c r="GJ154" s="25"/>
      <c r="GK154" s="25"/>
      <c r="GL154" s="25"/>
      <c r="GM154" s="25"/>
      <c r="GN154" s="25"/>
      <c r="GO154" s="25"/>
      <c r="GP154" s="25"/>
      <c r="GQ154" s="25"/>
      <c r="GR154" s="25"/>
      <c r="GS154" s="25"/>
      <c r="GT154" s="25"/>
      <c r="GU154" s="25"/>
      <c r="GV154" s="25"/>
      <c r="GW154" s="25"/>
      <c r="GX154" s="25"/>
      <c r="GY154" s="25"/>
      <c r="GZ154" s="25"/>
      <c r="HA154" s="25"/>
      <c r="HB154" s="25"/>
      <c r="HC154" s="25"/>
      <c r="HD154" s="25"/>
      <c r="HE154" s="25"/>
      <c r="HF154" s="25"/>
      <c r="HG154" s="25"/>
      <c r="HH154" s="25"/>
      <c r="HI154" s="25"/>
      <c r="HJ154" s="25"/>
      <c r="HK154" s="25"/>
      <c r="HL154" s="25"/>
      <c r="HM154" s="25"/>
      <c r="HN154" s="25"/>
      <c r="HO154" s="25"/>
      <c r="HP154" s="25"/>
      <c r="HQ154" s="25"/>
      <c r="HR154" s="25"/>
      <c r="HS154" s="25"/>
      <c r="HT154" s="25"/>
      <c r="HU154" s="25"/>
      <c r="HV154" s="25"/>
      <c r="HW154" s="25"/>
      <c r="HX154" s="25"/>
      <c r="HY154" s="25"/>
      <c r="HZ154" s="25"/>
      <c r="IA154" s="25"/>
      <c r="IB154" s="25"/>
      <c r="IC154" s="25"/>
      <c r="ID154" s="25"/>
      <c r="IE154" s="25"/>
      <c r="IF154" s="25"/>
      <c r="IG154" s="25"/>
      <c r="IH154" s="25"/>
      <c r="II154" s="25"/>
      <c r="IJ154" s="25"/>
      <c r="IK154" s="25"/>
      <c r="IL154" s="25"/>
      <c r="IM154" s="25"/>
      <c r="IN154" s="25"/>
      <c r="IO154" s="25"/>
      <c r="IP154" s="25"/>
      <c r="IQ154" s="25"/>
      <c r="IR154" s="25"/>
      <c r="IS154" s="25"/>
      <c r="IT154" s="25"/>
      <c r="IU154" s="25"/>
      <c r="IV154" s="25"/>
    </row>
    <row r="155" spans="2:256" s="27" customFormat="1" x14ac:dyDescent="0.25">
      <c r="B155" s="25"/>
      <c r="C155" s="32"/>
      <c r="D155" s="33"/>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c r="CB155" s="25"/>
      <c r="CC155" s="25"/>
      <c r="CD155" s="25"/>
      <c r="CE155" s="25"/>
      <c r="CF155" s="25"/>
      <c r="CG155" s="25"/>
      <c r="CH155" s="25"/>
      <c r="CI155" s="25"/>
      <c r="CJ155" s="25"/>
      <c r="CK155" s="25"/>
      <c r="CL155" s="25"/>
      <c r="CM155" s="25"/>
      <c r="CN155" s="25"/>
      <c r="CO155" s="25"/>
      <c r="CP155" s="25"/>
      <c r="CQ155" s="25"/>
      <c r="CR155" s="25"/>
      <c r="CS155" s="25"/>
      <c r="CT155" s="25"/>
      <c r="CU155" s="25"/>
      <c r="CV155" s="25"/>
      <c r="CW155" s="25"/>
      <c r="CX155" s="25"/>
      <c r="CY155" s="25"/>
      <c r="CZ155" s="25"/>
      <c r="DA155" s="25"/>
      <c r="DB155" s="25"/>
      <c r="DC155" s="25"/>
      <c r="DD155" s="25"/>
      <c r="DE155" s="25"/>
      <c r="DF155" s="25"/>
      <c r="DG155" s="25"/>
      <c r="DH155" s="25"/>
      <c r="DI155" s="25"/>
      <c r="DJ155" s="25"/>
      <c r="DK155" s="25"/>
      <c r="DL155" s="25"/>
      <c r="DM155" s="25"/>
      <c r="DN155" s="25"/>
      <c r="DO155" s="25"/>
      <c r="DP155" s="25"/>
      <c r="DQ155" s="25"/>
      <c r="DR155" s="25"/>
      <c r="DS155" s="25"/>
      <c r="DT155" s="25"/>
      <c r="DU155" s="25"/>
      <c r="DV155" s="25"/>
      <c r="DW155" s="25"/>
      <c r="DX155" s="25"/>
      <c r="DY155" s="25"/>
      <c r="DZ155" s="25"/>
      <c r="EA155" s="25"/>
      <c r="EB155" s="25"/>
      <c r="EC155" s="25"/>
      <c r="ED155" s="25"/>
      <c r="EE155" s="25"/>
      <c r="EF155" s="25"/>
      <c r="EG155" s="25"/>
      <c r="EH155" s="25"/>
      <c r="EI155" s="25"/>
      <c r="EJ155" s="25"/>
      <c r="EK155" s="25"/>
      <c r="EL155" s="25"/>
      <c r="EM155" s="25"/>
      <c r="EN155" s="25"/>
      <c r="EO155" s="25"/>
      <c r="EP155" s="25"/>
      <c r="EQ155" s="25"/>
      <c r="ER155" s="25"/>
      <c r="ES155" s="25"/>
      <c r="ET155" s="25"/>
      <c r="EU155" s="25"/>
      <c r="EV155" s="25"/>
      <c r="EW155" s="25"/>
      <c r="EX155" s="25"/>
      <c r="EY155" s="25"/>
      <c r="EZ155" s="25"/>
      <c r="FA155" s="25"/>
      <c r="FB155" s="25"/>
      <c r="FC155" s="25"/>
      <c r="FD155" s="25"/>
      <c r="FE155" s="25"/>
      <c r="FF155" s="25"/>
      <c r="FG155" s="25"/>
      <c r="FH155" s="25"/>
      <c r="FI155" s="25"/>
      <c r="FJ155" s="25"/>
      <c r="FK155" s="25"/>
      <c r="FL155" s="25"/>
      <c r="FM155" s="25"/>
      <c r="FN155" s="25"/>
      <c r="FO155" s="25"/>
      <c r="FP155" s="25"/>
      <c r="FQ155" s="25"/>
      <c r="FR155" s="25"/>
      <c r="FS155" s="25"/>
      <c r="FT155" s="25"/>
      <c r="FU155" s="25"/>
      <c r="FV155" s="25"/>
      <c r="FW155" s="25"/>
      <c r="FX155" s="25"/>
      <c r="FY155" s="25"/>
      <c r="FZ155" s="25"/>
      <c r="GA155" s="25"/>
      <c r="GB155" s="25"/>
      <c r="GC155" s="25"/>
      <c r="GD155" s="25"/>
      <c r="GE155" s="25"/>
      <c r="GF155" s="25"/>
      <c r="GG155" s="25"/>
      <c r="GH155" s="25"/>
      <c r="GI155" s="25"/>
      <c r="GJ155" s="25"/>
      <c r="GK155" s="25"/>
      <c r="GL155" s="25"/>
      <c r="GM155" s="25"/>
      <c r="GN155" s="25"/>
      <c r="GO155" s="25"/>
      <c r="GP155" s="25"/>
      <c r="GQ155" s="25"/>
      <c r="GR155" s="25"/>
      <c r="GS155" s="25"/>
      <c r="GT155" s="25"/>
      <c r="GU155" s="25"/>
      <c r="GV155" s="25"/>
      <c r="GW155" s="25"/>
      <c r="GX155" s="25"/>
      <c r="GY155" s="25"/>
      <c r="GZ155" s="25"/>
      <c r="HA155" s="25"/>
      <c r="HB155" s="25"/>
      <c r="HC155" s="25"/>
      <c r="HD155" s="25"/>
      <c r="HE155" s="25"/>
      <c r="HF155" s="25"/>
      <c r="HG155" s="25"/>
      <c r="HH155" s="25"/>
      <c r="HI155" s="25"/>
      <c r="HJ155" s="25"/>
      <c r="HK155" s="25"/>
      <c r="HL155" s="25"/>
      <c r="HM155" s="25"/>
      <c r="HN155" s="25"/>
      <c r="HO155" s="25"/>
      <c r="HP155" s="25"/>
      <c r="HQ155" s="25"/>
      <c r="HR155" s="25"/>
      <c r="HS155" s="25"/>
      <c r="HT155" s="25"/>
      <c r="HU155" s="25"/>
      <c r="HV155" s="25"/>
      <c r="HW155" s="25"/>
      <c r="HX155" s="25"/>
      <c r="HY155" s="25"/>
      <c r="HZ155" s="25"/>
      <c r="IA155" s="25"/>
      <c r="IB155" s="25"/>
      <c r="IC155" s="25"/>
      <c r="ID155" s="25"/>
      <c r="IE155" s="25"/>
      <c r="IF155" s="25"/>
      <c r="IG155" s="25"/>
      <c r="IH155" s="25"/>
      <c r="II155" s="25"/>
      <c r="IJ155" s="25"/>
      <c r="IK155" s="25"/>
      <c r="IL155" s="25"/>
      <c r="IM155" s="25"/>
      <c r="IN155" s="25"/>
      <c r="IO155" s="25"/>
      <c r="IP155" s="25"/>
      <c r="IQ155" s="25"/>
      <c r="IR155" s="25"/>
      <c r="IS155" s="25"/>
      <c r="IT155" s="25"/>
      <c r="IU155" s="25"/>
      <c r="IV155" s="25"/>
    </row>
    <row r="156" spans="2:256" s="27" customFormat="1" x14ac:dyDescent="0.25">
      <c r="B156" s="25"/>
      <c r="C156" s="32"/>
      <c r="D156" s="33"/>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c r="CB156" s="25"/>
      <c r="CC156" s="25"/>
      <c r="CD156" s="25"/>
      <c r="CE156" s="25"/>
      <c r="CF156" s="25"/>
      <c r="CG156" s="25"/>
      <c r="CH156" s="25"/>
      <c r="CI156" s="25"/>
      <c r="CJ156" s="25"/>
      <c r="CK156" s="25"/>
      <c r="CL156" s="25"/>
      <c r="CM156" s="25"/>
      <c r="CN156" s="25"/>
      <c r="CO156" s="25"/>
      <c r="CP156" s="25"/>
      <c r="CQ156" s="25"/>
      <c r="CR156" s="25"/>
      <c r="CS156" s="25"/>
      <c r="CT156" s="25"/>
      <c r="CU156" s="25"/>
      <c r="CV156" s="25"/>
      <c r="CW156" s="25"/>
      <c r="CX156" s="25"/>
      <c r="CY156" s="25"/>
      <c r="CZ156" s="25"/>
      <c r="DA156" s="25"/>
      <c r="DB156" s="25"/>
      <c r="DC156" s="25"/>
      <c r="DD156" s="25"/>
      <c r="DE156" s="25"/>
      <c r="DF156" s="25"/>
      <c r="DG156" s="25"/>
      <c r="DH156" s="25"/>
      <c r="DI156" s="25"/>
      <c r="DJ156" s="25"/>
      <c r="DK156" s="25"/>
      <c r="DL156" s="25"/>
      <c r="DM156" s="25"/>
      <c r="DN156" s="25"/>
      <c r="DO156" s="25"/>
      <c r="DP156" s="25"/>
      <c r="DQ156" s="25"/>
      <c r="DR156" s="25"/>
      <c r="DS156" s="25"/>
      <c r="DT156" s="25"/>
      <c r="DU156" s="25"/>
      <c r="DV156" s="25"/>
      <c r="DW156" s="25"/>
      <c r="DX156" s="25"/>
      <c r="DY156" s="25"/>
      <c r="DZ156" s="25"/>
      <c r="EA156" s="25"/>
      <c r="EB156" s="25"/>
      <c r="EC156" s="25"/>
      <c r="ED156" s="25"/>
      <c r="EE156" s="25"/>
      <c r="EF156" s="25"/>
      <c r="EG156" s="25"/>
      <c r="EH156" s="25"/>
      <c r="EI156" s="25"/>
      <c r="EJ156" s="25"/>
      <c r="EK156" s="25"/>
      <c r="EL156" s="25"/>
      <c r="EM156" s="25"/>
      <c r="EN156" s="25"/>
      <c r="EO156" s="25"/>
      <c r="EP156" s="25"/>
      <c r="EQ156" s="25"/>
      <c r="ER156" s="25"/>
      <c r="ES156" s="25"/>
      <c r="ET156" s="25"/>
      <c r="EU156" s="25"/>
      <c r="EV156" s="25"/>
      <c r="EW156" s="25"/>
      <c r="EX156" s="25"/>
      <c r="EY156" s="25"/>
      <c r="EZ156" s="25"/>
      <c r="FA156" s="25"/>
      <c r="FB156" s="25"/>
      <c r="FC156" s="25"/>
      <c r="FD156" s="25"/>
      <c r="FE156" s="25"/>
      <c r="FF156" s="25"/>
      <c r="FG156" s="25"/>
      <c r="FH156" s="25"/>
      <c r="FI156" s="25"/>
      <c r="FJ156" s="25"/>
      <c r="FK156" s="25"/>
      <c r="FL156" s="25"/>
      <c r="FM156" s="25"/>
      <c r="FN156" s="25"/>
      <c r="FO156" s="25"/>
      <c r="FP156" s="25"/>
      <c r="FQ156" s="25"/>
      <c r="FR156" s="25"/>
      <c r="FS156" s="25"/>
      <c r="FT156" s="25"/>
      <c r="FU156" s="25"/>
      <c r="FV156" s="25"/>
      <c r="FW156" s="25"/>
      <c r="FX156" s="25"/>
      <c r="FY156" s="25"/>
      <c r="FZ156" s="25"/>
      <c r="GA156" s="25"/>
      <c r="GB156" s="25"/>
      <c r="GC156" s="25"/>
      <c r="GD156" s="25"/>
      <c r="GE156" s="25"/>
      <c r="GF156" s="25"/>
      <c r="GG156" s="25"/>
      <c r="GH156" s="25"/>
      <c r="GI156" s="25"/>
      <c r="GJ156" s="25"/>
      <c r="GK156" s="25"/>
      <c r="GL156" s="25"/>
      <c r="GM156" s="25"/>
      <c r="GN156" s="25"/>
      <c r="GO156" s="25"/>
      <c r="GP156" s="25"/>
      <c r="GQ156" s="25"/>
      <c r="GR156" s="25"/>
      <c r="GS156" s="25"/>
      <c r="GT156" s="25"/>
      <c r="GU156" s="25"/>
      <c r="GV156" s="25"/>
      <c r="GW156" s="25"/>
      <c r="GX156" s="25"/>
      <c r="GY156" s="25"/>
      <c r="GZ156" s="25"/>
      <c r="HA156" s="25"/>
      <c r="HB156" s="25"/>
      <c r="HC156" s="25"/>
      <c r="HD156" s="25"/>
      <c r="HE156" s="25"/>
      <c r="HF156" s="25"/>
      <c r="HG156" s="25"/>
      <c r="HH156" s="25"/>
      <c r="HI156" s="25"/>
      <c r="HJ156" s="25"/>
      <c r="HK156" s="25"/>
      <c r="HL156" s="25"/>
      <c r="HM156" s="25"/>
      <c r="HN156" s="25"/>
      <c r="HO156" s="25"/>
      <c r="HP156" s="25"/>
      <c r="HQ156" s="25"/>
      <c r="HR156" s="25"/>
      <c r="HS156" s="25"/>
      <c r="HT156" s="25"/>
      <c r="HU156" s="25"/>
      <c r="HV156" s="25"/>
      <c r="HW156" s="25"/>
      <c r="HX156" s="25"/>
      <c r="HY156" s="25"/>
      <c r="HZ156" s="25"/>
      <c r="IA156" s="25"/>
      <c r="IB156" s="25"/>
      <c r="IC156" s="25"/>
      <c r="ID156" s="25"/>
      <c r="IE156" s="25"/>
      <c r="IF156" s="25"/>
      <c r="IG156" s="25"/>
      <c r="IH156" s="25"/>
      <c r="II156" s="25"/>
      <c r="IJ156" s="25"/>
      <c r="IK156" s="25"/>
      <c r="IL156" s="25"/>
      <c r="IM156" s="25"/>
      <c r="IN156" s="25"/>
      <c r="IO156" s="25"/>
      <c r="IP156" s="25"/>
      <c r="IQ156" s="25"/>
      <c r="IR156" s="25"/>
      <c r="IS156" s="25"/>
      <c r="IT156" s="25"/>
      <c r="IU156" s="25"/>
      <c r="IV156" s="25"/>
    </row>
    <row r="157" spans="2:256" s="27" customFormat="1" x14ac:dyDescent="0.25">
      <c r="B157" s="25"/>
      <c r="C157" s="32"/>
      <c r="D157" s="33"/>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c r="CB157" s="25"/>
      <c r="CC157" s="25"/>
      <c r="CD157" s="25"/>
      <c r="CE157" s="25"/>
      <c r="CF157" s="25"/>
      <c r="CG157" s="25"/>
      <c r="CH157" s="25"/>
      <c r="CI157" s="25"/>
      <c r="CJ157" s="25"/>
      <c r="CK157" s="25"/>
      <c r="CL157" s="25"/>
      <c r="CM157" s="25"/>
      <c r="CN157" s="25"/>
      <c r="CO157" s="25"/>
      <c r="CP157" s="25"/>
      <c r="CQ157" s="25"/>
      <c r="CR157" s="25"/>
      <c r="CS157" s="25"/>
      <c r="CT157" s="25"/>
      <c r="CU157" s="25"/>
      <c r="CV157" s="25"/>
      <c r="CW157" s="25"/>
      <c r="CX157" s="25"/>
      <c r="CY157" s="25"/>
      <c r="CZ157" s="25"/>
      <c r="DA157" s="25"/>
      <c r="DB157" s="25"/>
      <c r="DC157" s="25"/>
      <c r="DD157" s="25"/>
      <c r="DE157" s="25"/>
      <c r="DF157" s="25"/>
      <c r="DG157" s="25"/>
      <c r="DH157" s="25"/>
      <c r="DI157" s="25"/>
      <c r="DJ157" s="25"/>
      <c r="DK157" s="25"/>
      <c r="DL157" s="25"/>
      <c r="DM157" s="25"/>
      <c r="DN157" s="25"/>
      <c r="DO157" s="25"/>
      <c r="DP157" s="25"/>
      <c r="DQ157" s="25"/>
      <c r="DR157" s="25"/>
      <c r="DS157" s="25"/>
      <c r="DT157" s="25"/>
      <c r="DU157" s="25"/>
      <c r="DV157" s="25"/>
      <c r="DW157" s="25"/>
      <c r="DX157" s="25"/>
      <c r="DY157" s="25"/>
      <c r="DZ157" s="25"/>
      <c r="EA157" s="25"/>
      <c r="EB157" s="25"/>
      <c r="EC157" s="25"/>
      <c r="ED157" s="25"/>
      <c r="EE157" s="25"/>
      <c r="EF157" s="25"/>
      <c r="EG157" s="25"/>
      <c r="EH157" s="25"/>
      <c r="EI157" s="25"/>
      <c r="EJ157" s="25"/>
      <c r="EK157" s="25"/>
      <c r="EL157" s="25"/>
      <c r="EM157" s="25"/>
      <c r="EN157" s="25"/>
      <c r="EO157" s="25"/>
      <c r="EP157" s="25"/>
      <c r="EQ157" s="25"/>
      <c r="ER157" s="25"/>
      <c r="ES157" s="25"/>
      <c r="ET157" s="25"/>
      <c r="EU157" s="25"/>
      <c r="EV157" s="25"/>
      <c r="EW157" s="25"/>
      <c r="EX157" s="25"/>
      <c r="EY157" s="25"/>
      <c r="EZ157" s="25"/>
      <c r="FA157" s="25"/>
      <c r="FB157" s="25"/>
      <c r="FC157" s="25"/>
      <c r="FD157" s="25"/>
      <c r="FE157" s="25"/>
      <c r="FF157" s="25"/>
      <c r="FG157" s="25"/>
      <c r="FH157" s="25"/>
      <c r="FI157" s="25"/>
      <c r="FJ157" s="25"/>
      <c r="FK157" s="25"/>
      <c r="FL157" s="25"/>
      <c r="FM157" s="25"/>
      <c r="FN157" s="25"/>
      <c r="FO157" s="25"/>
      <c r="FP157" s="25"/>
      <c r="FQ157" s="25"/>
      <c r="FR157" s="25"/>
      <c r="FS157" s="25"/>
      <c r="FT157" s="25"/>
      <c r="FU157" s="25"/>
      <c r="FV157" s="25"/>
      <c r="FW157" s="25"/>
      <c r="FX157" s="25"/>
      <c r="FY157" s="25"/>
      <c r="FZ157" s="25"/>
      <c r="GA157" s="25"/>
      <c r="GB157" s="25"/>
      <c r="GC157" s="25"/>
      <c r="GD157" s="25"/>
      <c r="GE157" s="25"/>
      <c r="GF157" s="25"/>
      <c r="GG157" s="25"/>
      <c r="GH157" s="25"/>
      <c r="GI157" s="25"/>
      <c r="GJ157" s="25"/>
      <c r="GK157" s="25"/>
      <c r="GL157" s="25"/>
      <c r="GM157" s="25"/>
      <c r="GN157" s="25"/>
      <c r="GO157" s="25"/>
      <c r="GP157" s="25"/>
      <c r="GQ157" s="25"/>
      <c r="GR157" s="25"/>
      <c r="GS157" s="25"/>
      <c r="GT157" s="25"/>
      <c r="GU157" s="25"/>
      <c r="GV157" s="25"/>
      <c r="GW157" s="25"/>
      <c r="GX157" s="25"/>
      <c r="GY157" s="25"/>
      <c r="GZ157" s="25"/>
      <c r="HA157" s="25"/>
      <c r="HB157" s="25"/>
      <c r="HC157" s="25"/>
      <c r="HD157" s="25"/>
      <c r="HE157" s="25"/>
      <c r="HF157" s="25"/>
      <c r="HG157" s="25"/>
      <c r="HH157" s="25"/>
      <c r="HI157" s="25"/>
      <c r="HJ157" s="25"/>
      <c r="HK157" s="25"/>
      <c r="HL157" s="25"/>
      <c r="HM157" s="25"/>
      <c r="HN157" s="25"/>
      <c r="HO157" s="25"/>
      <c r="HP157" s="25"/>
      <c r="HQ157" s="25"/>
      <c r="HR157" s="25"/>
      <c r="HS157" s="25"/>
      <c r="HT157" s="25"/>
      <c r="HU157" s="25"/>
      <c r="HV157" s="25"/>
      <c r="HW157" s="25"/>
      <c r="HX157" s="25"/>
      <c r="HY157" s="25"/>
      <c r="HZ157" s="25"/>
      <c r="IA157" s="25"/>
      <c r="IB157" s="25"/>
      <c r="IC157" s="25"/>
      <c r="ID157" s="25"/>
      <c r="IE157" s="25"/>
      <c r="IF157" s="25"/>
      <c r="IG157" s="25"/>
      <c r="IH157" s="25"/>
      <c r="II157" s="25"/>
      <c r="IJ157" s="25"/>
      <c r="IK157" s="25"/>
      <c r="IL157" s="25"/>
      <c r="IM157" s="25"/>
      <c r="IN157" s="25"/>
      <c r="IO157" s="25"/>
      <c r="IP157" s="25"/>
      <c r="IQ157" s="25"/>
      <c r="IR157" s="25"/>
      <c r="IS157" s="25"/>
      <c r="IT157" s="25"/>
      <c r="IU157" s="25"/>
      <c r="IV157" s="25"/>
    </row>
    <row r="158" spans="2:256" s="27" customFormat="1" x14ac:dyDescent="0.25">
      <c r="B158" s="25"/>
      <c r="C158" s="32"/>
      <c r="D158" s="33"/>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c r="CB158" s="25"/>
      <c r="CC158" s="25"/>
      <c r="CD158" s="25"/>
      <c r="CE158" s="25"/>
      <c r="CF158" s="25"/>
      <c r="CG158" s="25"/>
      <c r="CH158" s="25"/>
      <c r="CI158" s="25"/>
      <c r="CJ158" s="25"/>
      <c r="CK158" s="25"/>
      <c r="CL158" s="25"/>
      <c r="CM158" s="25"/>
      <c r="CN158" s="25"/>
      <c r="CO158" s="25"/>
      <c r="CP158" s="25"/>
      <c r="CQ158" s="25"/>
      <c r="CR158" s="25"/>
      <c r="CS158" s="25"/>
      <c r="CT158" s="25"/>
      <c r="CU158" s="25"/>
      <c r="CV158" s="25"/>
      <c r="CW158" s="25"/>
      <c r="CX158" s="25"/>
      <c r="CY158" s="25"/>
      <c r="CZ158" s="25"/>
      <c r="DA158" s="25"/>
      <c r="DB158" s="25"/>
      <c r="DC158" s="25"/>
      <c r="DD158" s="25"/>
      <c r="DE158" s="25"/>
      <c r="DF158" s="25"/>
      <c r="DG158" s="25"/>
      <c r="DH158" s="25"/>
      <c r="DI158" s="25"/>
      <c r="DJ158" s="25"/>
      <c r="DK158" s="25"/>
      <c r="DL158" s="25"/>
      <c r="DM158" s="25"/>
      <c r="DN158" s="25"/>
      <c r="DO158" s="25"/>
      <c r="DP158" s="25"/>
      <c r="DQ158" s="25"/>
      <c r="DR158" s="25"/>
      <c r="DS158" s="25"/>
      <c r="DT158" s="25"/>
      <c r="DU158" s="25"/>
      <c r="DV158" s="25"/>
      <c r="DW158" s="25"/>
      <c r="DX158" s="25"/>
      <c r="DY158" s="25"/>
      <c r="DZ158" s="25"/>
      <c r="EA158" s="25"/>
      <c r="EB158" s="25"/>
      <c r="EC158" s="25"/>
      <c r="ED158" s="25"/>
      <c r="EE158" s="25"/>
      <c r="EF158" s="25"/>
      <c r="EG158" s="25"/>
      <c r="EH158" s="25"/>
      <c r="EI158" s="25"/>
      <c r="EJ158" s="25"/>
      <c r="EK158" s="25"/>
      <c r="EL158" s="25"/>
      <c r="EM158" s="25"/>
      <c r="EN158" s="25"/>
      <c r="EO158" s="25"/>
      <c r="EP158" s="25"/>
      <c r="EQ158" s="25"/>
      <c r="ER158" s="25"/>
      <c r="ES158" s="25"/>
      <c r="ET158" s="25"/>
      <c r="EU158" s="25"/>
      <c r="EV158" s="25"/>
      <c r="EW158" s="25"/>
      <c r="EX158" s="25"/>
      <c r="EY158" s="25"/>
      <c r="EZ158" s="25"/>
      <c r="FA158" s="25"/>
      <c r="FB158" s="25"/>
      <c r="FC158" s="25"/>
      <c r="FD158" s="25"/>
      <c r="FE158" s="25"/>
      <c r="FF158" s="25"/>
      <c r="FG158" s="25"/>
      <c r="FH158" s="25"/>
      <c r="FI158" s="25"/>
      <c r="FJ158" s="25"/>
      <c r="FK158" s="25"/>
      <c r="FL158" s="25"/>
      <c r="FM158" s="25"/>
      <c r="FN158" s="25"/>
      <c r="FO158" s="25"/>
      <c r="FP158" s="25"/>
      <c r="FQ158" s="25"/>
      <c r="FR158" s="25"/>
      <c r="FS158" s="25"/>
      <c r="FT158" s="25"/>
      <c r="FU158" s="25"/>
      <c r="FV158" s="25"/>
      <c r="FW158" s="25"/>
      <c r="FX158" s="25"/>
      <c r="FY158" s="25"/>
      <c r="FZ158" s="25"/>
      <c r="GA158" s="25"/>
      <c r="GB158" s="25"/>
      <c r="GC158" s="25"/>
      <c r="GD158" s="25"/>
      <c r="GE158" s="25"/>
      <c r="GF158" s="25"/>
      <c r="GG158" s="25"/>
      <c r="GH158" s="25"/>
      <c r="GI158" s="25"/>
      <c r="GJ158" s="25"/>
      <c r="GK158" s="25"/>
      <c r="GL158" s="25"/>
      <c r="GM158" s="25"/>
      <c r="GN158" s="25"/>
      <c r="GO158" s="25"/>
      <c r="GP158" s="25"/>
      <c r="GQ158" s="25"/>
      <c r="GR158" s="25"/>
      <c r="GS158" s="25"/>
      <c r="GT158" s="25"/>
      <c r="GU158" s="25"/>
      <c r="GV158" s="25"/>
      <c r="GW158" s="25"/>
      <c r="GX158" s="25"/>
      <c r="GY158" s="25"/>
      <c r="GZ158" s="25"/>
      <c r="HA158" s="25"/>
      <c r="HB158" s="25"/>
      <c r="HC158" s="25"/>
      <c r="HD158" s="25"/>
      <c r="HE158" s="25"/>
      <c r="HF158" s="25"/>
      <c r="HG158" s="25"/>
      <c r="HH158" s="25"/>
      <c r="HI158" s="25"/>
      <c r="HJ158" s="25"/>
      <c r="HK158" s="25"/>
      <c r="HL158" s="25"/>
      <c r="HM158" s="25"/>
      <c r="HN158" s="25"/>
      <c r="HO158" s="25"/>
      <c r="HP158" s="25"/>
      <c r="HQ158" s="25"/>
      <c r="HR158" s="25"/>
      <c r="HS158" s="25"/>
      <c r="HT158" s="25"/>
      <c r="HU158" s="25"/>
      <c r="HV158" s="25"/>
      <c r="HW158" s="25"/>
      <c r="HX158" s="25"/>
      <c r="HY158" s="25"/>
      <c r="HZ158" s="25"/>
      <c r="IA158" s="25"/>
      <c r="IB158" s="25"/>
      <c r="IC158" s="25"/>
      <c r="ID158" s="25"/>
      <c r="IE158" s="25"/>
      <c r="IF158" s="25"/>
      <c r="IG158" s="25"/>
      <c r="IH158" s="25"/>
      <c r="II158" s="25"/>
      <c r="IJ158" s="25"/>
      <c r="IK158" s="25"/>
      <c r="IL158" s="25"/>
      <c r="IM158" s="25"/>
      <c r="IN158" s="25"/>
      <c r="IO158" s="25"/>
      <c r="IP158" s="25"/>
      <c r="IQ158" s="25"/>
      <c r="IR158" s="25"/>
      <c r="IS158" s="25"/>
      <c r="IT158" s="25"/>
      <c r="IU158" s="25"/>
      <c r="IV158" s="25"/>
    </row>
    <row r="159" spans="2:256" s="27" customFormat="1" x14ac:dyDescent="0.25">
      <c r="B159" s="25"/>
      <c r="C159" s="32"/>
      <c r="D159" s="33"/>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c r="CB159" s="25"/>
      <c r="CC159" s="25"/>
      <c r="CD159" s="25"/>
      <c r="CE159" s="25"/>
      <c r="CF159" s="25"/>
      <c r="CG159" s="25"/>
      <c r="CH159" s="25"/>
      <c r="CI159" s="25"/>
      <c r="CJ159" s="25"/>
      <c r="CK159" s="25"/>
      <c r="CL159" s="25"/>
      <c r="CM159" s="25"/>
      <c r="CN159" s="25"/>
      <c r="CO159" s="25"/>
      <c r="CP159" s="25"/>
      <c r="CQ159" s="25"/>
      <c r="CR159" s="25"/>
      <c r="CS159" s="25"/>
      <c r="CT159" s="25"/>
      <c r="CU159" s="25"/>
      <c r="CV159" s="25"/>
      <c r="CW159" s="25"/>
      <c r="CX159" s="25"/>
      <c r="CY159" s="25"/>
      <c r="CZ159" s="25"/>
      <c r="DA159" s="25"/>
      <c r="DB159" s="25"/>
      <c r="DC159" s="25"/>
      <c r="DD159" s="25"/>
      <c r="DE159" s="25"/>
      <c r="DF159" s="25"/>
      <c r="DG159" s="25"/>
      <c r="DH159" s="25"/>
      <c r="DI159" s="25"/>
      <c r="DJ159" s="25"/>
      <c r="DK159" s="25"/>
      <c r="DL159" s="25"/>
      <c r="DM159" s="25"/>
      <c r="DN159" s="25"/>
      <c r="DO159" s="25"/>
      <c r="DP159" s="25"/>
      <c r="DQ159" s="25"/>
      <c r="DR159" s="25"/>
      <c r="DS159" s="25"/>
      <c r="DT159" s="25"/>
      <c r="DU159" s="25"/>
      <c r="DV159" s="25"/>
      <c r="DW159" s="25"/>
      <c r="DX159" s="25"/>
      <c r="DY159" s="25"/>
      <c r="DZ159" s="25"/>
      <c r="EA159" s="25"/>
      <c r="EB159" s="25"/>
      <c r="EC159" s="25"/>
      <c r="ED159" s="25"/>
      <c r="EE159" s="25"/>
      <c r="EF159" s="25"/>
      <c r="EG159" s="25"/>
      <c r="EH159" s="25"/>
      <c r="EI159" s="25"/>
      <c r="EJ159" s="25"/>
      <c r="EK159" s="25"/>
      <c r="EL159" s="25"/>
      <c r="EM159" s="25"/>
      <c r="EN159" s="25"/>
      <c r="EO159" s="25"/>
      <c r="EP159" s="25"/>
      <c r="EQ159" s="25"/>
      <c r="ER159" s="25"/>
      <c r="ES159" s="25"/>
      <c r="ET159" s="25"/>
      <c r="EU159" s="25"/>
      <c r="EV159" s="25"/>
      <c r="EW159" s="25"/>
      <c r="EX159" s="25"/>
      <c r="EY159" s="25"/>
      <c r="EZ159" s="25"/>
      <c r="FA159" s="25"/>
      <c r="FB159" s="25"/>
      <c r="FC159" s="25"/>
      <c r="FD159" s="25"/>
      <c r="FE159" s="25"/>
      <c r="FF159" s="25"/>
      <c r="FG159" s="25"/>
      <c r="FH159" s="25"/>
      <c r="FI159" s="25"/>
      <c r="FJ159" s="25"/>
      <c r="FK159" s="25"/>
      <c r="FL159" s="25"/>
      <c r="FM159" s="25"/>
      <c r="FN159" s="25"/>
      <c r="FO159" s="25"/>
      <c r="FP159" s="25"/>
      <c r="FQ159" s="25"/>
      <c r="FR159" s="25"/>
      <c r="FS159" s="25"/>
      <c r="FT159" s="25"/>
      <c r="FU159" s="25"/>
      <c r="FV159" s="25"/>
      <c r="FW159" s="25"/>
      <c r="FX159" s="25"/>
      <c r="FY159" s="25"/>
      <c r="FZ159" s="25"/>
      <c r="GA159" s="25"/>
      <c r="GB159" s="25"/>
      <c r="GC159" s="25"/>
      <c r="GD159" s="25"/>
      <c r="GE159" s="25"/>
      <c r="GF159" s="25"/>
      <c r="GG159" s="25"/>
      <c r="GH159" s="25"/>
      <c r="GI159" s="25"/>
      <c r="GJ159" s="25"/>
      <c r="GK159" s="25"/>
      <c r="GL159" s="25"/>
      <c r="GM159" s="25"/>
      <c r="GN159" s="25"/>
      <c r="GO159" s="25"/>
      <c r="GP159" s="25"/>
      <c r="GQ159" s="25"/>
      <c r="GR159" s="25"/>
      <c r="GS159" s="25"/>
      <c r="GT159" s="25"/>
      <c r="GU159" s="25"/>
      <c r="GV159" s="25"/>
      <c r="GW159" s="25"/>
      <c r="GX159" s="25"/>
      <c r="GY159" s="25"/>
      <c r="GZ159" s="25"/>
      <c r="HA159" s="25"/>
      <c r="HB159" s="25"/>
      <c r="HC159" s="25"/>
      <c r="HD159" s="25"/>
      <c r="HE159" s="25"/>
      <c r="HF159" s="25"/>
      <c r="HG159" s="25"/>
      <c r="HH159" s="25"/>
      <c r="HI159" s="25"/>
      <c r="HJ159" s="25"/>
      <c r="HK159" s="25"/>
      <c r="HL159" s="25"/>
      <c r="HM159" s="25"/>
      <c r="HN159" s="25"/>
      <c r="HO159" s="25"/>
      <c r="HP159" s="25"/>
      <c r="HQ159" s="25"/>
      <c r="HR159" s="25"/>
      <c r="HS159" s="25"/>
      <c r="HT159" s="25"/>
      <c r="HU159" s="25"/>
      <c r="HV159" s="25"/>
      <c r="HW159" s="25"/>
      <c r="HX159" s="25"/>
      <c r="HY159" s="25"/>
      <c r="HZ159" s="25"/>
      <c r="IA159" s="25"/>
      <c r="IB159" s="25"/>
      <c r="IC159" s="25"/>
      <c r="ID159" s="25"/>
      <c r="IE159" s="25"/>
      <c r="IF159" s="25"/>
      <c r="IG159" s="25"/>
      <c r="IH159" s="25"/>
      <c r="II159" s="25"/>
      <c r="IJ159" s="25"/>
      <c r="IK159" s="25"/>
      <c r="IL159" s="25"/>
      <c r="IM159" s="25"/>
      <c r="IN159" s="25"/>
      <c r="IO159" s="25"/>
      <c r="IP159" s="25"/>
      <c r="IQ159" s="25"/>
      <c r="IR159" s="25"/>
      <c r="IS159" s="25"/>
      <c r="IT159" s="25"/>
      <c r="IU159" s="25"/>
      <c r="IV159" s="25"/>
    </row>
    <row r="160" spans="2:256" s="27" customFormat="1" x14ac:dyDescent="0.25">
      <c r="B160" s="25"/>
      <c r="C160" s="32"/>
      <c r="D160" s="33"/>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c r="CB160" s="25"/>
      <c r="CC160" s="25"/>
      <c r="CD160" s="25"/>
      <c r="CE160" s="25"/>
      <c r="CF160" s="25"/>
      <c r="CG160" s="25"/>
      <c r="CH160" s="25"/>
      <c r="CI160" s="25"/>
      <c r="CJ160" s="25"/>
      <c r="CK160" s="25"/>
      <c r="CL160" s="25"/>
      <c r="CM160" s="25"/>
      <c r="CN160" s="25"/>
      <c r="CO160" s="25"/>
      <c r="CP160" s="25"/>
      <c r="CQ160" s="25"/>
      <c r="CR160" s="25"/>
      <c r="CS160" s="25"/>
      <c r="CT160" s="25"/>
      <c r="CU160" s="25"/>
      <c r="CV160" s="25"/>
      <c r="CW160" s="25"/>
      <c r="CX160" s="25"/>
      <c r="CY160" s="25"/>
      <c r="CZ160" s="25"/>
      <c r="DA160" s="25"/>
      <c r="DB160" s="25"/>
      <c r="DC160" s="25"/>
      <c r="DD160" s="25"/>
      <c r="DE160" s="25"/>
      <c r="DF160" s="25"/>
      <c r="DG160" s="25"/>
      <c r="DH160" s="25"/>
      <c r="DI160" s="25"/>
      <c r="DJ160" s="25"/>
      <c r="DK160" s="25"/>
      <c r="DL160" s="25"/>
      <c r="DM160" s="25"/>
      <c r="DN160" s="25"/>
      <c r="DO160" s="25"/>
      <c r="DP160" s="25"/>
      <c r="DQ160" s="25"/>
      <c r="DR160" s="25"/>
      <c r="DS160" s="25"/>
      <c r="DT160" s="25"/>
      <c r="DU160" s="25"/>
      <c r="DV160" s="25"/>
      <c r="DW160" s="25"/>
      <c r="DX160" s="25"/>
      <c r="DY160" s="25"/>
      <c r="DZ160" s="25"/>
      <c r="EA160" s="25"/>
      <c r="EB160" s="25"/>
      <c r="EC160" s="25"/>
      <c r="ED160" s="25"/>
      <c r="EE160" s="25"/>
      <c r="EF160" s="25"/>
      <c r="EG160" s="25"/>
      <c r="EH160" s="25"/>
      <c r="EI160" s="25"/>
      <c r="EJ160" s="25"/>
      <c r="EK160" s="25"/>
      <c r="EL160" s="25"/>
      <c r="EM160" s="25"/>
      <c r="EN160" s="25"/>
      <c r="EO160" s="25"/>
      <c r="EP160" s="25"/>
      <c r="EQ160" s="25"/>
      <c r="ER160" s="25"/>
      <c r="ES160" s="25"/>
      <c r="ET160" s="25"/>
      <c r="EU160" s="25"/>
      <c r="EV160" s="25"/>
      <c r="EW160" s="25"/>
      <c r="EX160" s="25"/>
      <c r="EY160" s="25"/>
      <c r="EZ160" s="25"/>
      <c r="FA160" s="25"/>
      <c r="FB160" s="25"/>
      <c r="FC160" s="25"/>
      <c r="FD160" s="25"/>
      <c r="FE160" s="25"/>
      <c r="FF160" s="25"/>
      <c r="FG160" s="25"/>
      <c r="FH160" s="25"/>
      <c r="FI160" s="25"/>
      <c r="FJ160" s="25"/>
      <c r="FK160" s="25"/>
      <c r="FL160" s="25"/>
      <c r="FM160" s="25"/>
      <c r="FN160" s="25"/>
      <c r="FO160" s="25"/>
      <c r="FP160" s="25"/>
      <c r="FQ160" s="25"/>
      <c r="FR160" s="25"/>
      <c r="FS160" s="25"/>
      <c r="FT160" s="25"/>
      <c r="FU160" s="25"/>
      <c r="FV160" s="25"/>
      <c r="FW160" s="25"/>
      <c r="FX160" s="25"/>
      <c r="FY160" s="25"/>
      <c r="FZ160" s="25"/>
      <c r="GA160" s="25"/>
      <c r="GB160" s="25"/>
      <c r="GC160" s="25"/>
      <c r="GD160" s="25"/>
      <c r="GE160" s="25"/>
      <c r="GF160" s="25"/>
      <c r="GG160" s="25"/>
      <c r="GH160" s="25"/>
      <c r="GI160" s="25"/>
      <c r="GJ160" s="25"/>
      <c r="GK160" s="25"/>
      <c r="GL160" s="25"/>
      <c r="GM160" s="25"/>
      <c r="GN160" s="25"/>
      <c r="GO160" s="25"/>
      <c r="GP160" s="25"/>
      <c r="GQ160" s="25"/>
      <c r="GR160" s="25"/>
      <c r="GS160" s="25"/>
      <c r="GT160" s="25"/>
      <c r="GU160" s="25"/>
      <c r="GV160" s="25"/>
      <c r="GW160" s="25"/>
      <c r="GX160" s="25"/>
      <c r="GY160" s="25"/>
      <c r="GZ160" s="25"/>
      <c r="HA160" s="25"/>
      <c r="HB160" s="25"/>
      <c r="HC160" s="25"/>
      <c r="HD160" s="25"/>
      <c r="HE160" s="25"/>
      <c r="HF160" s="25"/>
      <c r="HG160" s="25"/>
      <c r="HH160" s="25"/>
      <c r="HI160" s="25"/>
      <c r="HJ160" s="25"/>
      <c r="HK160" s="25"/>
      <c r="HL160" s="25"/>
      <c r="HM160" s="25"/>
      <c r="HN160" s="25"/>
      <c r="HO160" s="25"/>
      <c r="HP160" s="25"/>
      <c r="HQ160" s="25"/>
      <c r="HR160" s="25"/>
      <c r="HS160" s="25"/>
      <c r="HT160" s="25"/>
      <c r="HU160" s="25"/>
      <c r="HV160" s="25"/>
      <c r="HW160" s="25"/>
      <c r="HX160" s="25"/>
      <c r="HY160" s="25"/>
      <c r="HZ160" s="25"/>
      <c r="IA160" s="25"/>
      <c r="IB160" s="25"/>
      <c r="IC160" s="25"/>
      <c r="ID160" s="25"/>
      <c r="IE160" s="25"/>
      <c r="IF160" s="25"/>
      <c r="IG160" s="25"/>
      <c r="IH160" s="25"/>
      <c r="II160" s="25"/>
      <c r="IJ160" s="25"/>
      <c r="IK160" s="25"/>
      <c r="IL160" s="25"/>
      <c r="IM160" s="25"/>
      <c r="IN160" s="25"/>
      <c r="IO160" s="25"/>
      <c r="IP160" s="25"/>
      <c r="IQ160" s="25"/>
      <c r="IR160" s="25"/>
      <c r="IS160" s="25"/>
      <c r="IT160" s="25"/>
      <c r="IU160" s="25"/>
      <c r="IV160" s="25"/>
    </row>
    <row r="161" spans="2:256" s="27" customFormat="1" x14ac:dyDescent="0.25">
      <c r="B161" s="25"/>
      <c r="C161" s="32"/>
      <c r="D161" s="33"/>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c r="CB161" s="25"/>
      <c r="CC161" s="25"/>
      <c r="CD161" s="25"/>
      <c r="CE161" s="25"/>
      <c r="CF161" s="25"/>
      <c r="CG161" s="25"/>
      <c r="CH161" s="25"/>
      <c r="CI161" s="25"/>
      <c r="CJ161" s="25"/>
      <c r="CK161" s="25"/>
      <c r="CL161" s="25"/>
      <c r="CM161" s="25"/>
      <c r="CN161" s="25"/>
      <c r="CO161" s="25"/>
      <c r="CP161" s="25"/>
      <c r="CQ161" s="25"/>
      <c r="CR161" s="25"/>
      <c r="CS161" s="25"/>
      <c r="CT161" s="25"/>
      <c r="CU161" s="25"/>
      <c r="CV161" s="25"/>
      <c r="CW161" s="25"/>
      <c r="CX161" s="25"/>
      <c r="CY161" s="25"/>
      <c r="CZ161" s="25"/>
      <c r="DA161" s="25"/>
      <c r="DB161" s="25"/>
      <c r="DC161" s="25"/>
      <c r="DD161" s="25"/>
      <c r="DE161" s="25"/>
      <c r="DF161" s="25"/>
      <c r="DG161" s="25"/>
      <c r="DH161" s="25"/>
      <c r="DI161" s="25"/>
      <c r="DJ161" s="25"/>
      <c r="DK161" s="25"/>
      <c r="DL161" s="25"/>
      <c r="DM161" s="25"/>
      <c r="DN161" s="25"/>
      <c r="DO161" s="25"/>
      <c r="DP161" s="25"/>
      <c r="DQ161" s="25"/>
      <c r="DR161" s="25"/>
      <c r="DS161" s="25"/>
      <c r="DT161" s="25"/>
      <c r="DU161" s="25"/>
      <c r="DV161" s="25"/>
      <c r="DW161" s="25"/>
      <c r="DX161" s="25"/>
      <c r="DY161" s="25"/>
      <c r="DZ161" s="25"/>
      <c r="EA161" s="25"/>
      <c r="EB161" s="25"/>
      <c r="EC161" s="25"/>
      <c r="ED161" s="25"/>
      <c r="EE161" s="25"/>
      <c r="EF161" s="25"/>
      <c r="EG161" s="25"/>
      <c r="EH161" s="25"/>
      <c r="EI161" s="25"/>
      <c r="EJ161" s="25"/>
      <c r="EK161" s="25"/>
      <c r="EL161" s="25"/>
      <c r="EM161" s="25"/>
      <c r="EN161" s="25"/>
      <c r="EO161" s="25"/>
      <c r="EP161" s="25"/>
      <c r="EQ161" s="25"/>
      <c r="ER161" s="25"/>
      <c r="ES161" s="25"/>
      <c r="ET161" s="25"/>
      <c r="EU161" s="25"/>
      <c r="EV161" s="25"/>
      <c r="EW161" s="25"/>
      <c r="EX161" s="25"/>
      <c r="EY161" s="25"/>
      <c r="EZ161" s="25"/>
      <c r="FA161" s="25"/>
      <c r="FB161" s="25"/>
      <c r="FC161" s="25"/>
      <c r="FD161" s="25"/>
      <c r="FE161" s="25"/>
      <c r="FF161" s="25"/>
      <c r="FG161" s="25"/>
      <c r="FH161" s="25"/>
      <c r="FI161" s="25"/>
      <c r="FJ161" s="25"/>
      <c r="FK161" s="25"/>
      <c r="FL161" s="25"/>
      <c r="FM161" s="25"/>
      <c r="FN161" s="25"/>
      <c r="FO161" s="25"/>
      <c r="FP161" s="25"/>
      <c r="FQ161" s="25"/>
      <c r="FR161" s="25"/>
      <c r="FS161" s="25"/>
      <c r="FT161" s="25"/>
      <c r="FU161" s="25"/>
      <c r="FV161" s="25"/>
      <c r="FW161" s="25"/>
      <c r="FX161" s="25"/>
      <c r="FY161" s="25"/>
      <c r="FZ161" s="25"/>
      <c r="GA161" s="25"/>
      <c r="GB161" s="25"/>
      <c r="GC161" s="25"/>
      <c r="GD161" s="25"/>
      <c r="GE161" s="25"/>
      <c r="GF161" s="25"/>
      <c r="GG161" s="25"/>
      <c r="GH161" s="25"/>
      <c r="GI161" s="25"/>
      <c r="GJ161" s="25"/>
      <c r="GK161" s="25"/>
      <c r="GL161" s="25"/>
      <c r="GM161" s="25"/>
      <c r="GN161" s="25"/>
      <c r="GO161" s="25"/>
      <c r="GP161" s="25"/>
      <c r="GQ161" s="25"/>
      <c r="GR161" s="25"/>
      <c r="GS161" s="25"/>
      <c r="GT161" s="25"/>
      <c r="GU161" s="25"/>
      <c r="GV161" s="25"/>
      <c r="GW161" s="25"/>
      <c r="GX161" s="25"/>
      <c r="GY161" s="25"/>
      <c r="GZ161" s="25"/>
      <c r="HA161" s="25"/>
      <c r="HB161" s="25"/>
      <c r="HC161" s="25"/>
      <c r="HD161" s="25"/>
      <c r="HE161" s="25"/>
      <c r="HF161" s="25"/>
      <c r="HG161" s="25"/>
      <c r="HH161" s="25"/>
      <c r="HI161" s="25"/>
      <c r="HJ161" s="25"/>
      <c r="HK161" s="25"/>
      <c r="HL161" s="25"/>
      <c r="HM161" s="25"/>
      <c r="HN161" s="25"/>
      <c r="HO161" s="25"/>
      <c r="HP161" s="25"/>
      <c r="HQ161" s="25"/>
      <c r="HR161" s="25"/>
      <c r="HS161" s="25"/>
      <c r="HT161" s="25"/>
      <c r="HU161" s="25"/>
      <c r="HV161" s="25"/>
      <c r="HW161" s="25"/>
      <c r="HX161" s="25"/>
      <c r="HY161" s="25"/>
      <c r="HZ161" s="25"/>
      <c r="IA161" s="25"/>
      <c r="IB161" s="25"/>
      <c r="IC161" s="25"/>
      <c r="ID161" s="25"/>
      <c r="IE161" s="25"/>
      <c r="IF161" s="25"/>
      <c r="IG161" s="25"/>
      <c r="IH161" s="25"/>
      <c r="II161" s="25"/>
      <c r="IJ161" s="25"/>
      <c r="IK161" s="25"/>
      <c r="IL161" s="25"/>
      <c r="IM161" s="25"/>
      <c r="IN161" s="25"/>
      <c r="IO161" s="25"/>
      <c r="IP161" s="25"/>
      <c r="IQ161" s="25"/>
      <c r="IR161" s="25"/>
      <c r="IS161" s="25"/>
      <c r="IT161" s="25"/>
      <c r="IU161" s="25"/>
      <c r="IV161" s="25"/>
    </row>
    <row r="162" spans="2:256" s="27" customFormat="1" x14ac:dyDescent="0.25">
      <c r="B162" s="25"/>
      <c r="C162" s="32"/>
      <c r="D162" s="33"/>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c r="CB162" s="25"/>
      <c r="CC162" s="25"/>
      <c r="CD162" s="25"/>
      <c r="CE162" s="25"/>
      <c r="CF162" s="25"/>
      <c r="CG162" s="25"/>
      <c r="CH162" s="25"/>
      <c r="CI162" s="25"/>
      <c r="CJ162" s="25"/>
      <c r="CK162" s="25"/>
      <c r="CL162" s="25"/>
      <c r="CM162" s="25"/>
      <c r="CN162" s="25"/>
      <c r="CO162" s="25"/>
      <c r="CP162" s="25"/>
      <c r="CQ162" s="25"/>
      <c r="CR162" s="25"/>
      <c r="CS162" s="25"/>
      <c r="CT162" s="25"/>
      <c r="CU162" s="25"/>
      <c r="CV162" s="25"/>
      <c r="CW162" s="25"/>
      <c r="CX162" s="25"/>
      <c r="CY162" s="25"/>
      <c r="CZ162" s="25"/>
      <c r="DA162" s="25"/>
      <c r="DB162" s="25"/>
      <c r="DC162" s="25"/>
      <c r="DD162" s="25"/>
      <c r="DE162" s="25"/>
      <c r="DF162" s="25"/>
      <c r="DG162" s="25"/>
      <c r="DH162" s="25"/>
      <c r="DI162" s="25"/>
      <c r="DJ162" s="25"/>
      <c r="DK162" s="25"/>
      <c r="DL162" s="25"/>
      <c r="DM162" s="25"/>
      <c r="DN162" s="25"/>
      <c r="DO162" s="25"/>
      <c r="DP162" s="25"/>
      <c r="DQ162" s="25"/>
      <c r="DR162" s="25"/>
      <c r="DS162" s="25"/>
      <c r="DT162" s="25"/>
      <c r="DU162" s="25"/>
      <c r="DV162" s="25"/>
      <c r="DW162" s="25"/>
      <c r="DX162" s="25"/>
      <c r="DY162" s="25"/>
      <c r="DZ162" s="25"/>
      <c r="EA162" s="25"/>
      <c r="EB162" s="25"/>
      <c r="EC162" s="25"/>
      <c r="ED162" s="25"/>
      <c r="EE162" s="25"/>
      <c r="EF162" s="25"/>
      <c r="EG162" s="25"/>
      <c r="EH162" s="25"/>
      <c r="EI162" s="25"/>
      <c r="EJ162" s="25"/>
      <c r="EK162" s="25"/>
      <c r="EL162" s="25"/>
      <c r="EM162" s="25"/>
      <c r="EN162" s="25"/>
      <c r="EO162" s="25"/>
      <c r="EP162" s="25"/>
      <c r="EQ162" s="25"/>
      <c r="ER162" s="25"/>
      <c r="ES162" s="25"/>
      <c r="ET162" s="25"/>
      <c r="EU162" s="25"/>
      <c r="EV162" s="25"/>
      <c r="EW162" s="25"/>
      <c r="EX162" s="25"/>
      <c r="EY162" s="25"/>
      <c r="EZ162" s="25"/>
      <c r="FA162" s="25"/>
      <c r="FB162" s="25"/>
      <c r="FC162" s="25"/>
      <c r="FD162" s="25"/>
      <c r="FE162" s="25"/>
      <c r="FF162" s="25"/>
      <c r="FG162" s="25"/>
      <c r="FH162" s="25"/>
      <c r="FI162" s="25"/>
      <c r="FJ162" s="25"/>
      <c r="FK162" s="25"/>
      <c r="FL162" s="25"/>
      <c r="FM162" s="25"/>
      <c r="FN162" s="25"/>
      <c r="FO162" s="25"/>
      <c r="FP162" s="25"/>
      <c r="FQ162" s="25"/>
      <c r="FR162" s="25"/>
      <c r="FS162" s="25"/>
      <c r="FT162" s="25"/>
      <c r="FU162" s="25"/>
      <c r="FV162" s="25"/>
      <c r="FW162" s="25"/>
      <c r="FX162" s="25"/>
      <c r="FY162" s="25"/>
      <c r="FZ162" s="25"/>
      <c r="GA162" s="25"/>
      <c r="GB162" s="25"/>
      <c r="GC162" s="25"/>
      <c r="GD162" s="25"/>
      <c r="GE162" s="25"/>
      <c r="GF162" s="25"/>
      <c r="GG162" s="25"/>
      <c r="GH162" s="25"/>
      <c r="GI162" s="25"/>
      <c r="GJ162" s="25"/>
      <c r="GK162" s="25"/>
      <c r="GL162" s="25"/>
      <c r="GM162" s="25"/>
      <c r="GN162" s="25"/>
      <c r="GO162" s="25"/>
      <c r="GP162" s="25"/>
      <c r="GQ162" s="25"/>
      <c r="GR162" s="25"/>
      <c r="GS162" s="25"/>
      <c r="GT162" s="25"/>
      <c r="GU162" s="25"/>
      <c r="GV162" s="25"/>
      <c r="GW162" s="25"/>
      <c r="GX162" s="25"/>
      <c r="GY162" s="25"/>
      <c r="GZ162" s="25"/>
      <c r="HA162" s="25"/>
      <c r="HB162" s="25"/>
      <c r="HC162" s="25"/>
      <c r="HD162" s="25"/>
      <c r="HE162" s="25"/>
      <c r="HF162" s="25"/>
      <c r="HG162" s="25"/>
      <c r="HH162" s="25"/>
      <c r="HI162" s="25"/>
      <c r="HJ162" s="25"/>
      <c r="HK162" s="25"/>
      <c r="HL162" s="25"/>
      <c r="HM162" s="25"/>
      <c r="HN162" s="25"/>
      <c r="HO162" s="25"/>
      <c r="HP162" s="25"/>
      <c r="HQ162" s="25"/>
      <c r="HR162" s="25"/>
      <c r="HS162" s="25"/>
      <c r="HT162" s="25"/>
      <c r="HU162" s="25"/>
      <c r="HV162" s="25"/>
      <c r="HW162" s="25"/>
      <c r="HX162" s="25"/>
      <c r="HY162" s="25"/>
      <c r="HZ162" s="25"/>
      <c r="IA162" s="25"/>
      <c r="IB162" s="25"/>
      <c r="IC162" s="25"/>
      <c r="ID162" s="25"/>
      <c r="IE162" s="25"/>
      <c r="IF162" s="25"/>
      <c r="IG162" s="25"/>
      <c r="IH162" s="25"/>
      <c r="II162" s="25"/>
      <c r="IJ162" s="25"/>
      <c r="IK162" s="25"/>
      <c r="IL162" s="25"/>
      <c r="IM162" s="25"/>
      <c r="IN162" s="25"/>
      <c r="IO162" s="25"/>
      <c r="IP162" s="25"/>
      <c r="IQ162" s="25"/>
      <c r="IR162" s="25"/>
      <c r="IS162" s="25"/>
      <c r="IT162" s="25"/>
      <c r="IU162" s="25"/>
      <c r="IV162" s="25"/>
    </row>
    <row r="163" spans="2:256" s="27" customFormat="1" x14ac:dyDescent="0.25">
      <c r="B163" s="25"/>
      <c r="C163" s="32"/>
      <c r="D163" s="33"/>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c r="CC163" s="25"/>
      <c r="CD163" s="25"/>
      <c r="CE163" s="25"/>
      <c r="CF163" s="25"/>
      <c r="CG163" s="25"/>
      <c r="CH163" s="25"/>
      <c r="CI163" s="25"/>
      <c r="CJ163" s="25"/>
      <c r="CK163" s="25"/>
      <c r="CL163" s="25"/>
      <c r="CM163" s="25"/>
      <c r="CN163" s="25"/>
      <c r="CO163" s="25"/>
      <c r="CP163" s="25"/>
      <c r="CQ163" s="25"/>
      <c r="CR163" s="25"/>
      <c r="CS163" s="25"/>
      <c r="CT163" s="25"/>
      <c r="CU163" s="25"/>
      <c r="CV163" s="25"/>
      <c r="CW163" s="25"/>
      <c r="CX163" s="25"/>
      <c r="CY163" s="25"/>
      <c r="CZ163" s="25"/>
      <c r="DA163" s="25"/>
      <c r="DB163" s="25"/>
      <c r="DC163" s="25"/>
      <c r="DD163" s="25"/>
      <c r="DE163" s="25"/>
      <c r="DF163" s="25"/>
      <c r="DG163" s="25"/>
      <c r="DH163" s="25"/>
      <c r="DI163" s="25"/>
      <c r="DJ163" s="25"/>
      <c r="DK163" s="25"/>
      <c r="DL163" s="25"/>
      <c r="DM163" s="25"/>
      <c r="DN163" s="25"/>
      <c r="DO163" s="25"/>
      <c r="DP163" s="25"/>
      <c r="DQ163" s="25"/>
      <c r="DR163" s="25"/>
      <c r="DS163" s="25"/>
      <c r="DT163" s="25"/>
      <c r="DU163" s="25"/>
      <c r="DV163" s="25"/>
      <c r="DW163" s="25"/>
      <c r="DX163" s="25"/>
      <c r="DY163" s="25"/>
      <c r="DZ163" s="25"/>
      <c r="EA163" s="25"/>
      <c r="EB163" s="25"/>
      <c r="EC163" s="25"/>
      <c r="ED163" s="25"/>
      <c r="EE163" s="25"/>
      <c r="EF163" s="25"/>
      <c r="EG163" s="25"/>
      <c r="EH163" s="25"/>
      <c r="EI163" s="25"/>
      <c r="EJ163" s="25"/>
      <c r="EK163" s="25"/>
      <c r="EL163" s="25"/>
      <c r="EM163" s="25"/>
      <c r="EN163" s="25"/>
      <c r="EO163" s="25"/>
      <c r="EP163" s="25"/>
      <c r="EQ163" s="25"/>
      <c r="ER163" s="25"/>
      <c r="ES163" s="25"/>
      <c r="ET163" s="25"/>
      <c r="EU163" s="25"/>
      <c r="EV163" s="25"/>
      <c r="EW163" s="25"/>
      <c r="EX163" s="25"/>
      <c r="EY163" s="25"/>
      <c r="EZ163" s="25"/>
      <c r="FA163" s="25"/>
      <c r="FB163" s="25"/>
      <c r="FC163" s="25"/>
      <c r="FD163" s="25"/>
      <c r="FE163" s="25"/>
      <c r="FF163" s="25"/>
      <c r="FG163" s="25"/>
      <c r="FH163" s="25"/>
      <c r="FI163" s="25"/>
      <c r="FJ163" s="25"/>
      <c r="FK163" s="25"/>
      <c r="FL163" s="25"/>
      <c r="FM163" s="25"/>
      <c r="FN163" s="25"/>
      <c r="FO163" s="25"/>
      <c r="FP163" s="25"/>
      <c r="FQ163" s="25"/>
      <c r="FR163" s="25"/>
      <c r="FS163" s="25"/>
      <c r="FT163" s="25"/>
      <c r="FU163" s="25"/>
      <c r="FV163" s="25"/>
      <c r="FW163" s="25"/>
      <c r="FX163" s="25"/>
      <c r="FY163" s="25"/>
      <c r="FZ163" s="25"/>
      <c r="GA163" s="25"/>
      <c r="GB163" s="25"/>
      <c r="GC163" s="25"/>
      <c r="GD163" s="25"/>
      <c r="GE163" s="25"/>
      <c r="GF163" s="25"/>
      <c r="GG163" s="25"/>
      <c r="GH163" s="25"/>
      <c r="GI163" s="25"/>
      <c r="GJ163" s="25"/>
      <c r="GK163" s="25"/>
      <c r="GL163" s="25"/>
      <c r="GM163" s="25"/>
      <c r="GN163" s="25"/>
      <c r="GO163" s="25"/>
      <c r="GP163" s="25"/>
      <c r="GQ163" s="25"/>
      <c r="GR163" s="25"/>
      <c r="GS163" s="25"/>
      <c r="GT163" s="25"/>
      <c r="GU163" s="25"/>
      <c r="GV163" s="25"/>
      <c r="GW163" s="25"/>
      <c r="GX163" s="25"/>
      <c r="GY163" s="25"/>
      <c r="GZ163" s="25"/>
      <c r="HA163" s="25"/>
      <c r="HB163" s="25"/>
      <c r="HC163" s="25"/>
      <c r="HD163" s="25"/>
      <c r="HE163" s="25"/>
      <c r="HF163" s="25"/>
      <c r="HG163" s="25"/>
      <c r="HH163" s="25"/>
      <c r="HI163" s="25"/>
      <c r="HJ163" s="25"/>
      <c r="HK163" s="25"/>
      <c r="HL163" s="25"/>
      <c r="HM163" s="25"/>
      <c r="HN163" s="25"/>
      <c r="HO163" s="25"/>
      <c r="HP163" s="25"/>
      <c r="HQ163" s="25"/>
      <c r="HR163" s="25"/>
      <c r="HS163" s="25"/>
      <c r="HT163" s="25"/>
      <c r="HU163" s="25"/>
      <c r="HV163" s="25"/>
      <c r="HW163" s="25"/>
      <c r="HX163" s="25"/>
      <c r="HY163" s="25"/>
      <c r="HZ163" s="25"/>
      <c r="IA163" s="25"/>
      <c r="IB163" s="25"/>
      <c r="IC163" s="25"/>
      <c r="ID163" s="25"/>
      <c r="IE163" s="25"/>
      <c r="IF163" s="25"/>
      <c r="IG163" s="25"/>
      <c r="IH163" s="25"/>
      <c r="II163" s="25"/>
      <c r="IJ163" s="25"/>
      <c r="IK163" s="25"/>
      <c r="IL163" s="25"/>
      <c r="IM163" s="25"/>
      <c r="IN163" s="25"/>
      <c r="IO163" s="25"/>
      <c r="IP163" s="25"/>
      <c r="IQ163" s="25"/>
      <c r="IR163" s="25"/>
      <c r="IS163" s="25"/>
      <c r="IT163" s="25"/>
      <c r="IU163" s="25"/>
      <c r="IV163" s="25"/>
    </row>
    <row r="164" spans="2:256" s="27" customFormat="1" x14ac:dyDescent="0.25">
      <c r="B164" s="25"/>
      <c r="C164" s="32"/>
      <c r="D164" s="33"/>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c r="CB164" s="25"/>
      <c r="CC164" s="25"/>
      <c r="CD164" s="25"/>
      <c r="CE164" s="25"/>
      <c r="CF164" s="25"/>
      <c r="CG164" s="25"/>
      <c r="CH164" s="25"/>
      <c r="CI164" s="25"/>
      <c r="CJ164" s="25"/>
      <c r="CK164" s="25"/>
      <c r="CL164" s="25"/>
      <c r="CM164" s="25"/>
      <c r="CN164" s="25"/>
      <c r="CO164" s="25"/>
      <c r="CP164" s="25"/>
      <c r="CQ164" s="25"/>
      <c r="CR164" s="25"/>
      <c r="CS164" s="25"/>
      <c r="CT164" s="25"/>
      <c r="CU164" s="25"/>
      <c r="CV164" s="25"/>
      <c r="CW164" s="25"/>
      <c r="CX164" s="25"/>
      <c r="CY164" s="25"/>
      <c r="CZ164" s="25"/>
      <c r="DA164" s="25"/>
      <c r="DB164" s="25"/>
      <c r="DC164" s="25"/>
      <c r="DD164" s="25"/>
      <c r="DE164" s="25"/>
      <c r="DF164" s="25"/>
      <c r="DG164" s="25"/>
      <c r="DH164" s="25"/>
      <c r="DI164" s="25"/>
      <c r="DJ164" s="25"/>
      <c r="DK164" s="25"/>
      <c r="DL164" s="25"/>
      <c r="DM164" s="25"/>
      <c r="DN164" s="25"/>
      <c r="DO164" s="25"/>
      <c r="DP164" s="25"/>
      <c r="DQ164" s="25"/>
      <c r="DR164" s="25"/>
      <c r="DS164" s="25"/>
      <c r="DT164" s="25"/>
      <c r="DU164" s="25"/>
      <c r="DV164" s="25"/>
      <c r="DW164" s="25"/>
      <c r="DX164" s="25"/>
      <c r="DY164" s="25"/>
      <c r="DZ164" s="25"/>
      <c r="EA164" s="25"/>
      <c r="EB164" s="25"/>
      <c r="EC164" s="25"/>
      <c r="ED164" s="25"/>
      <c r="EE164" s="25"/>
      <c r="EF164" s="25"/>
      <c r="EG164" s="25"/>
      <c r="EH164" s="25"/>
      <c r="EI164" s="25"/>
      <c r="EJ164" s="25"/>
      <c r="EK164" s="25"/>
      <c r="EL164" s="25"/>
      <c r="EM164" s="25"/>
      <c r="EN164" s="25"/>
      <c r="EO164" s="25"/>
      <c r="EP164" s="25"/>
      <c r="EQ164" s="25"/>
      <c r="ER164" s="25"/>
      <c r="ES164" s="25"/>
      <c r="ET164" s="25"/>
      <c r="EU164" s="25"/>
      <c r="EV164" s="25"/>
      <c r="EW164" s="25"/>
      <c r="EX164" s="25"/>
      <c r="EY164" s="25"/>
      <c r="EZ164" s="25"/>
      <c r="FA164" s="25"/>
      <c r="FB164" s="25"/>
      <c r="FC164" s="25"/>
      <c r="FD164" s="25"/>
      <c r="FE164" s="25"/>
      <c r="FF164" s="25"/>
      <c r="FG164" s="25"/>
      <c r="FH164" s="25"/>
      <c r="FI164" s="25"/>
      <c r="FJ164" s="25"/>
      <c r="FK164" s="25"/>
      <c r="FL164" s="25"/>
      <c r="FM164" s="25"/>
      <c r="FN164" s="25"/>
      <c r="FO164" s="25"/>
      <c r="FP164" s="25"/>
      <c r="FQ164" s="25"/>
      <c r="FR164" s="25"/>
      <c r="FS164" s="25"/>
      <c r="FT164" s="25"/>
      <c r="FU164" s="25"/>
      <c r="FV164" s="25"/>
      <c r="FW164" s="25"/>
      <c r="FX164" s="25"/>
      <c r="FY164" s="25"/>
      <c r="FZ164" s="25"/>
      <c r="GA164" s="25"/>
      <c r="GB164" s="25"/>
      <c r="GC164" s="25"/>
      <c r="GD164" s="25"/>
      <c r="GE164" s="25"/>
      <c r="GF164" s="25"/>
      <c r="GG164" s="25"/>
      <c r="GH164" s="25"/>
      <c r="GI164" s="25"/>
      <c r="GJ164" s="25"/>
      <c r="GK164" s="25"/>
      <c r="GL164" s="25"/>
      <c r="GM164" s="25"/>
      <c r="GN164" s="25"/>
      <c r="GO164" s="25"/>
      <c r="GP164" s="25"/>
      <c r="GQ164" s="25"/>
      <c r="GR164" s="25"/>
      <c r="GS164" s="25"/>
      <c r="GT164" s="25"/>
      <c r="GU164" s="25"/>
      <c r="GV164" s="25"/>
      <c r="GW164" s="25"/>
      <c r="GX164" s="25"/>
      <c r="GY164" s="25"/>
      <c r="GZ164" s="25"/>
      <c r="HA164" s="25"/>
      <c r="HB164" s="25"/>
      <c r="HC164" s="25"/>
      <c r="HD164" s="25"/>
      <c r="HE164" s="25"/>
      <c r="HF164" s="25"/>
      <c r="HG164" s="25"/>
      <c r="HH164" s="25"/>
      <c r="HI164" s="25"/>
      <c r="HJ164" s="25"/>
      <c r="HK164" s="25"/>
      <c r="HL164" s="25"/>
      <c r="HM164" s="25"/>
      <c r="HN164" s="25"/>
      <c r="HO164" s="25"/>
      <c r="HP164" s="25"/>
      <c r="HQ164" s="25"/>
      <c r="HR164" s="25"/>
      <c r="HS164" s="25"/>
      <c r="HT164" s="25"/>
      <c r="HU164" s="25"/>
      <c r="HV164" s="25"/>
      <c r="HW164" s="25"/>
      <c r="HX164" s="25"/>
      <c r="HY164" s="25"/>
      <c r="HZ164" s="25"/>
      <c r="IA164" s="25"/>
      <c r="IB164" s="25"/>
      <c r="IC164" s="25"/>
      <c r="ID164" s="25"/>
      <c r="IE164" s="25"/>
      <c r="IF164" s="25"/>
      <c r="IG164" s="25"/>
      <c r="IH164" s="25"/>
      <c r="II164" s="25"/>
      <c r="IJ164" s="25"/>
      <c r="IK164" s="25"/>
      <c r="IL164" s="25"/>
      <c r="IM164" s="25"/>
      <c r="IN164" s="25"/>
      <c r="IO164" s="25"/>
      <c r="IP164" s="25"/>
      <c r="IQ164" s="25"/>
      <c r="IR164" s="25"/>
      <c r="IS164" s="25"/>
      <c r="IT164" s="25"/>
      <c r="IU164" s="25"/>
      <c r="IV164" s="25"/>
    </row>
    <row r="165" spans="2:256" s="27" customFormat="1" x14ac:dyDescent="0.25">
      <c r="B165" s="25"/>
      <c r="C165" s="32"/>
      <c r="D165" s="33"/>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c r="CC165" s="25"/>
      <c r="CD165" s="25"/>
      <c r="CE165" s="25"/>
      <c r="CF165" s="25"/>
      <c r="CG165" s="25"/>
      <c r="CH165" s="25"/>
      <c r="CI165" s="25"/>
      <c r="CJ165" s="25"/>
      <c r="CK165" s="25"/>
      <c r="CL165" s="25"/>
      <c r="CM165" s="25"/>
      <c r="CN165" s="25"/>
      <c r="CO165" s="25"/>
      <c r="CP165" s="25"/>
      <c r="CQ165" s="25"/>
      <c r="CR165" s="25"/>
      <c r="CS165" s="25"/>
      <c r="CT165" s="25"/>
      <c r="CU165" s="25"/>
      <c r="CV165" s="25"/>
      <c r="CW165" s="25"/>
      <c r="CX165" s="25"/>
      <c r="CY165" s="25"/>
      <c r="CZ165" s="25"/>
      <c r="DA165" s="25"/>
      <c r="DB165" s="25"/>
      <c r="DC165" s="25"/>
      <c r="DD165" s="25"/>
      <c r="DE165" s="25"/>
      <c r="DF165" s="25"/>
      <c r="DG165" s="25"/>
      <c r="DH165" s="25"/>
      <c r="DI165" s="25"/>
      <c r="DJ165" s="25"/>
      <c r="DK165" s="25"/>
      <c r="DL165" s="25"/>
      <c r="DM165" s="25"/>
      <c r="DN165" s="25"/>
      <c r="DO165" s="25"/>
      <c r="DP165" s="25"/>
      <c r="DQ165" s="25"/>
      <c r="DR165" s="25"/>
      <c r="DS165" s="25"/>
      <c r="DT165" s="25"/>
      <c r="DU165" s="25"/>
      <c r="DV165" s="25"/>
      <c r="DW165" s="25"/>
      <c r="DX165" s="25"/>
      <c r="DY165" s="25"/>
      <c r="DZ165" s="25"/>
      <c r="EA165" s="25"/>
      <c r="EB165" s="25"/>
      <c r="EC165" s="25"/>
      <c r="ED165" s="25"/>
      <c r="EE165" s="25"/>
      <c r="EF165" s="25"/>
      <c r="EG165" s="25"/>
      <c r="EH165" s="25"/>
      <c r="EI165" s="25"/>
      <c r="EJ165" s="25"/>
      <c r="EK165" s="25"/>
      <c r="EL165" s="25"/>
      <c r="EM165" s="25"/>
      <c r="EN165" s="25"/>
      <c r="EO165" s="25"/>
      <c r="EP165" s="25"/>
      <c r="EQ165" s="25"/>
      <c r="ER165" s="25"/>
      <c r="ES165" s="25"/>
      <c r="ET165" s="25"/>
      <c r="EU165" s="25"/>
      <c r="EV165" s="25"/>
      <c r="EW165" s="25"/>
      <c r="EX165" s="25"/>
      <c r="EY165" s="25"/>
      <c r="EZ165" s="25"/>
      <c r="FA165" s="25"/>
      <c r="FB165" s="25"/>
      <c r="FC165" s="25"/>
      <c r="FD165" s="25"/>
      <c r="FE165" s="25"/>
      <c r="FF165" s="25"/>
      <c r="FG165" s="25"/>
      <c r="FH165" s="25"/>
      <c r="FI165" s="25"/>
      <c r="FJ165" s="25"/>
      <c r="FK165" s="25"/>
      <c r="FL165" s="25"/>
      <c r="FM165" s="25"/>
      <c r="FN165" s="25"/>
      <c r="FO165" s="25"/>
      <c r="FP165" s="25"/>
      <c r="FQ165" s="25"/>
      <c r="FR165" s="25"/>
      <c r="FS165" s="25"/>
      <c r="FT165" s="25"/>
      <c r="FU165" s="25"/>
      <c r="FV165" s="25"/>
      <c r="FW165" s="25"/>
      <c r="FX165" s="25"/>
      <c r="FY165" s="25"/>
      <c r="FZ165" s="25"/>
      <c r="GA165" s="25"/>
      <c r="GB165" s="25"/>
      <c r="GC165" s="25"/>
      <c r="GD165" s="25"/>
      <c r="GE165" s="25"/>
      <c r="GF165" s="25"/>
      <c r="GG165" s="25"/>
      <c r="GH165" s="25"/>
      <c r="GI165" s="25"/>
      <c r="GJ165" s="25"/>
      <c r="GK165" s="25"/>
      <c r="GL165" s="25"/>
      <c r="GM165" s="25"/>
      <c r="GN165" s="25"/>
      <c r="GO165" s="25"/>
      <c r="GP165" s="25"/>
      <c r="GQ165" s="25"/>
      <c r="GR165" s="25"/>
      <c r="GS165" s="25"/>
      <c r="GT165" s="25"/>
      <c r="GU165" s="25"/>
      <c r="GV165" s="25"/>
      <c r="GW165" s="25"/>
      <c r="GX165" s="25"/>
      <c r="GY165" s="25"/>
      <c r="GZ165" s="25"/>
      <c r="HA165" s="25"/>
      <c r="HB165" s="25"/>
      <c r="HC165" s="25"/>
      <c r="HD165" s="25"/>
      <c r="HE165" s="25"/>
      <c r="HF165" s="25"/>
      <c r="HG165" s="25"/>
      <c r="HH165" s="25"/>
      <c r="HI165" s="25"/>
      <c r="HJ165" s="25"/>
      <c r="HK165" s="25"/>
      <c r="HL165" s="25"/>
      <c r="HM165" s="25"/>
      <c r="HN165" s="25"/>
      <c r="HO165" s="25"/>
      <c r="HP165" s="25"/>
      <c r="HQ165" s="25"/>
      <c r="HR165" s="25"/>
      <c r="HS165" s="25"/>
      <c r="HT165" s="25"/>
      <c r="HU165" s="25"/>
      <c r="HV165" s="25"/>
      <c r="HW165" s="25"/>
      <c r="HX165" s="25"/>
      <c r="HY165" s="25"/>
      <c r="HZ165" s="25"/>
      <c r="IA165" s="25"/>
      <c r="IB165" s="25"/>
      <c r="IC165" s="25"/>
      <c r="ID165" s="25"/>
      <c r="IE165" s="25"/>
      <c r="IF165" s="25"/>
      <c r="IG165" s="25"/>
      <c r="IH165" s="25"/>
      <c r="II165" s="25"/>
      <c r="IJ165" s="25"/>
      <c r="IK165" s="25"/>
      <c r="IL165" s="25"/>
      <c r="IM165" s="25"/>
      <c r="IN165" s="25"/>
      <c r="IO165" s="25"/>
      <c r="IP165" s="25"/>
      <c r="IQ165" s="25"/>
      <c r="IR165" s="25"/>
      <c r="IS165" s="25"/>
      <c r="IT165" s="25"/>
      <c r="IU165" s="25"/>
      <c r="IV165" s="25"/>
    </row>
    <row r="166" spans="2:256" s="27" customFormat="1" x14ac:dyDescent="0.25">
      <c r="B166" s="25"/>
      <c r="C166" s="32"/>
      <c r="D166" s="33"/>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c r="CB166" s="25"/>
      <c r="CC166" s="25"/>
      <c r="CD166" s="25"/>
      <c r="CE166" s="25"/>
      <c r="CF166" s="25"/>
      <c r="CG166" s="25"/>
      <c r="CH166" s="25"/>
      <c r="CI166" s="25"/>
      <c r="CJ166" s="25"/>
      <c r="CK166" s="25"/>
      <c r="CL166" s="25"/>
      <c r="CM166" s="25"/>
      <c r="CN166" s="25"/>
      <c r="CO166" s="25"/>
      <c r="CP166" s="25"/>
      <c r="CQ166" s="25"/>
      <c r="CR166" s="25"/>
      <c r="CS166" s="25"/>
      <c r="CT166" s="25"/>
      <c r="CU166" s="25"/>
      <c r="CV166" s="25"/>
      <c r="CW166" s="25"/>
      <c r="CX166" s="25"/>
      <c r="CY166" s="25"/>
      <c r="CZ166" s="25"/>
      <c r="DA166" s="25"/>
      <c r="DB166" s="25"/>
      <c r="DC166" s="25"/>
      <c r="DD166" s="25"/>
      <c r="DE166" s="25"/>
      <c r="DF166" s="25"/>
      <c r="DG166" s="25"/>
      <c r="DH166" s="25"/>
      <c r="DI166" s="25"/>
      <c r="DJ166" s="25"/>
      <c r="DK166" s="25"/>
      <c r="DL166" s="25"/>
      <c r="DM166" s="25"/>
      <c r="DN166" s="25"/>
      <c r="DO166" s="25"/>
      <c r="DP166" s="25"/>
      <c r="DQ166" s="25"/>
      <c r="DR166" s="25"/>
      <c r="DS166" s="25"/>
      <c r="DT166" s="25"/>
      <c r="DU166" s="25"/>
      <c r="DV166" s="25"/>
      <c r="DW166" s="25"/>
      <c r="DX166" s="25"/>
      <c r="DY166" s="25"/>
      <c r="DZ166" s="25"/>
      <c r="EA166" s="25"/>
      <c r="EB166" s="25"/>
      <c r="EC166" s="25"/>
      <c r="ED166" s="25"/>
      <c r="EE166" s="25"/>
      <c r="EF166" s="25"/>
      <c r="EG166" s="25"/>
      <c r="EH166" s="25"/>
      <c r="EI166" s="25"/>
      <c r="EJ166" s="25"/>
      <c r="EK166" s="25"/>
      <c r="EL166" s="25"/>
      <c r="EM166" s="25"/>
      <c r="EN166" s="25"/>
      <c r="EO166" s="25"/>
      <c r="EP166" s="25"/>
      <c r="EQ166" s="25"/>
      <c r="ER166" s="25"/>
      <c r="ES166" s="25"/>
      <c r="ET166" s="25"/>
      <c r="EU166" s="25"/>
      <c r="EV166" s="25"/>
      <c r="EW166" s="25"/>
      <c r="EX166" s="25"/>
      <c r="EY166" s="25"/>
      <c r="EZ166" s="25"/>
      <c r="FA166" s="25"/>
      <c r="FB166" s="25"/>
      <c r="FC166" s="25"/>
      <c r="FD166" s="25"/>
      <c r="FE166" s="25"/>
      <c r="FF166" s="25"/>
      <c r="FG166" s="25"/>
      <c r="FH166" s="25"/>
      <c r="FI166" s="25"/>
      <c r="FJ166" s="25"/>
      <c r="FK166" s="25"/>
      <c r="FL166" s="25"/>
      <c r="FM166" s="25"/>
      <c r="FN166" s="25"/>
      <c r="FO166" s="25"/>
      <c r="FP166" s="25"/>
      <c r="FQ166" s="25"/>
      <c r="FR166" s="25"/>
      <c r="FS166" s="25"/>
      <c r="FT166" s="25"/>
      <c r="FU166" s="25"/>
      <c r="FV166" s="25"/>
      <c r="FW166" s="25"/>
      <c r="FX166" s="25"/>
      <c r="FY166" s="25"/>
      <c r="FZ166" s="25"/>
      <c r="GA166" s="25"/>
      <c r="GB166" s="25"/>
      <c r="GC166" s="25"/>
      <c r="GD166" s="25"/>
      <c r="GE166" s="25"/>
      <c r="GF166" s="25"/>
      <c r="GG166" s="25"/>
      <c r="GH166" s="25"/>
      <c r="GI166" s="25"/>
      <c r="GJ166" s="25"/>
      <c r="GK166" s="25"/>
      <c r="GL166" s="25"/>
      <c r="GM166" s="25"/>
      <c r="GN166" s="25"/>
      <c r="GO166" s="25"/>
      <c r="GP166" s="25"/>
      <c r="GQ166" s="25"/>
      <c r="GR166" s="25"/>
      <c r="GS166" s="25"/>
      <c r="GT166" s="25"/>
      <c r="GU166" s="25"/>
      <c r="GV166" s="25"/>
      <c r="GW166" s="25"/>
      <c r="GX166" s="25"/>
      <c r="GY166" s="25"/>
      <c r="GZ166" s="25"/>
      <c r="HA166" s="25"/>
      <c r="HB166" s="25"/>
      <c r="HC166" s="25"/>
      <c r="HD166" s="25"/>
      <c r="HE166" s="25"/>
      <c r="HF166" s="25"/>
      <c r="HG166" s="25"/>
      <c r="HH166" s="25"/>
      <c r="HI166" s="25"/>
      <c r="HJ166" s="25"/>
      <c r="HK166" s="25"/>
      <c r="HL166" s="25"/>
      <c r="HM166" s="25"/>
      <c r="HN166" s="25"/>
      <c r="HO166" s="25"/>
      <c r="HP166" s="25"/>
      <c r="HQ166" s="25"/>
      <c r="HR166" s="25"/>
      <c r="HS166" s="25"/>
      <c r="HT166" s="25"/>
      <c r="HU166" s="25"/>
      <c r="HV166" s="25"/>
      <c r="HW166" s="25"/>
      <c r="HX166" s="25"/>
      <c r="HY166" s="25"/>
      <c r="HZ166" s="25"/>
      <c r="IA166" s="25"/>
      <c r="IB166" s="25"/>
      <c r="IC166" s="25"/>
      <c r="ID166" s="25"/>
      <c r="IE166" s="25"/>
      <c r="IF166" s="25"/>
      <c r="IG166" s="25"/>
      <c r="IH166" s="25"/>
      <c r="II166" s="25"/>
      <c r="IJ166" s="25"/>
      <c r="IK166" s="25"/>
      <c r="IL166" s="25"/>
      <c r="IM166" s="25"/>
      <c r="IN166" s="25"/>
      <c r="IO166" s="25"/>
      <c r="IP166" s="25"/>
      <c r="IQ166" s="25"/>
      <c r="IR166" s="25"/>
      <c r="IS166" s="25"/>
      <c r="IT166" s="25"/>
      <c r="IU166" s="25"/>
      <c r="IV166" s="25"/>
    </row>
    <row r="167" spans="2:256" s="27" customFormat="1" x14ac:dyDescent="0.25">
      <c r="B167" s="25"/>
      <c r="C167" s="32"/>
      <c r="D167" s="33"/>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c r="CA167" s="25"/>
      <c r="CB167" s="25"/>
      <c r="CC167" s="25"/>
      <c r="CD167" s="25"/>
      <c r="CE167" s="25"/>
      <c r="CF167" s="25"/>
      <c r="CG167" s="25"/>
      <c r="CH167" s="25"/>
      <c r="CI167" s="25"/>
      <c r="CJ167" s="25"/>
      <c r="CK167" s="25"/>
      <c r="CL167" s="25"/>
      <c r="CM167" s="25"/>
      <c r="CN167" s="25"/>
      <c r="CO167" s="25"/>
      <c r="CP167" s="25"/>
      <c r="CQ167" s="25"/>
      <c r="CR167" s="25"/>
      <c r="CS167" s="25"/>
      <c r="CT167" s="25"/>
      <c r="CU167" s="25"/>
      <c r="CV167" s="25"/>
      <c r="CW167" s="25"/>
      <c r="CX167" s="25"/>
      <c r="CY167" s="25"/>
      <c r="CZ167" s="25"/>
      <c r="DA167" s="25"/>
      <c r="DB167" s="25"/>
      <c r="DC167" s="25"/>
      <c r="DD167" s="25"/>
      <c r="DE167" s="25"/>
      <c r="DF167" s="25"/>
      <c r="DG167" s="25"/>
      <c r="DH167" s="25"/>
      <c r="DI167" s="25"/>
      <c r="DJ167" s="25"/>
      <c r="DK167" s="25"/>
      <c r="DL167" s="25"/>
      <c r="DM167" s="25"/>
      <c r="DN167" s="25"/>
      <c r="DO167" s="25"/>
      <c r="DP167" s="25"/>
      <c r="DQ167" s="25"/>
      <c r="DR167" s="25"/>
      <c r="DS167" s="25"/>
      <c r="DT167" s="25"/>
      <c r="DU167" s="25"/>
      <c r="DV167" s="25"/>
      <c r="DW167" s="25"/>
      <c r="DX167" s="25"/>
      <c r="DY167" s="25"/>
      <c r="DZ167" s="25"/>
      <c r="EA167" s="25"/>
      <c r="EB167" s="25"/>
      <c r="EC167" s="25"/>
      <c r="ED167" s="25"/>
      <c r="EE167" s="25"/>
      <c r="EF167" s="25"/>
      <c r="EG167" s="25"/>
      <c r="EH167" s="25"/>
      <c r="EI167" s="25"/>
      <c r="EJ167" s="25"/>
      <c r="EK167" s="25"/>
      <c r="EL167" s="25"/>
      <c r="EM167" s="25"/>
      <c r="EN167" s="25"/>
      <c r="EO167" s="25"/>
      <c r="EP167" s="25"/>
      <c r="EQ167" s="25"/>
      <c r="ER167" s="25"/>
      <c r="ES167" s="25"/>
      <c r="ET167" s="25"/>
      <c r="EU167" s="25"/>
      <c r="EV167" s="25"/>
      <c r="EW167" s="25"/>
      <c r="EX167" s="25"/>
      <c r="EY167" s="25"/>
      <c r="EZ167" s="25"/>
      <c r="FA167" s="25"/>
      <c r="FB167" s="25"/>
      <c r="FC167" s="25"/>
      <c r="FD167" s="25"/>
      <c r="FE167" s="25"/>
      <c r="FF167" s="25"/>
      <c r="FG167" s="25"/>
      <c r="FH167" s="25"/>
      <c r="FI167" s="25"/>
      <c r="FJ167" s="25"/>
      <c r="FK167" s="25"/>
      <c r="FL167" s="25"/>
      <c r="FM167" s="25"/>
      <c r="FN167" s="25"/>
      <c r="FO167" s="25"/>
      <c r="FP167" s="25"/>
      <c r="FQ167" s="25"/>
      <c r="FR167" s="25"/>
      <c r="FS167" s="25"/>
      <c r="FT167" s="25"/>
      <c r="FU167" s="25"/>
      <c r="FV167" s="25"/>
      <c r="FW167" s="25"/>
      <c r="FX167" s="25"/>
      <c r="FY167" s="25"/>
      <c r="FZ167" s="25"/>
      <c r="GA167" s="25"/>
      <c r="GB167" s="25"/>
      <c r="GC167" s="25"/>
      <c r="GD167" s="25"/>
      <c r="GE167" s="25"/>
      <c r="GF167" s="25"/>
      <c r="GG167" s="25"/>
      <c r="GH167" s="25"/>
      <c r="GI167" s="25"/>
      <c r="GJ167" s="25"/>
      <c r="GK167" s="25"/>
      <c r="GL167" s="25"/>
      <c r="GM167" s="25"/>
      <c r="GN167" s="25"/>
      <c r="GO167" s="25"/>
      <c r="GP167" s="25"/>
      <c r="GQ167" s="25"/>
      <c r="GR167" s="25"/>
      <c r="GS167" s="25"/>
      <c r="GT167" s="25"/>
      <c r="GU167" s="25"/>
      <c r="GV167" s="25"/>
      <c r="GW167" s="25"/>
      <c r="GX167" s="25"/>
      <c r="GY167" s="25"/>
      <c r="GZ167" s="25"/>
      <c r="HA167" s="25"/>
      <c r="HB167" s="25"/>
      <c r="HC167" s="25"/>
      <c r="HD167" s="25"/>
      <c r="HE167" s="25"/>
      <c r="HF167" s="25"/>
      <c r="HG167" s="25"/>
      <c r="HH167" s="25"/>
      <c r="HI167" s="25"/>
      <c r="HJ167" s="25"/>
      <c r="HK167" s="25"/>
      <c r="HL167" s="25"/>
      <c r="HM167" s="25"/>
      <c r="HN167" s="25"/>
      <c r="HO167" s="25"/>
      <c r="HP167" s="25"/>
      <c r="HQ167" s="25"/>
      <c r="HR167" s="25"/>
      <c r="HS167" s="25"/>
      <c r="HT167" s="25"/>
      <c r="HU167" s="25"/>
      <c r="HV167" s="25"/>
      <c r="HW167" s="25"/>
      <c r="HX167" s="25"/>
      <c r="HY167" s="25"/>
      <c r="HZ167" s="25"/>
      <c r="IA167" s="25"/>
      <c r="IB167" s="25"/>
      <c r="IC167" s="25"/>
      <c r="ID167" s="25"/>
      <c r="IE167" s="25"/>
      <c r="IF167" s="25"/>
      <c r="IG167" s="25"/>
      <c r="IH167" s="25"/>
      <c r="II167" s="25"/>
      <c r="IJ167" s="25"/>
      <c r="IK167" s="25"/>
      <c r="IL167" s="25"/>
      <c r="IM167" s="25"/>
      <c r="IN167" s="25"/>
      <c r="IO167" s="25"/>
      <c r="IP167" s="25"/>
      <c r="IQ167" s="25"/>
      <c r="IR167" s="25"/>
      <c r="IS167" s="25"/>
      <c r="IT167" s="25"/>
      <c r="IU167" s="25"/>
      <c r="IV167" s="25"/>
    </row>
    <row r="168" spans="2:256" s="27" customFormat="1" x14ac:dyDescent="0.25">
      <c r="B168" s="25"/>
      <c r="C168" s="32"/>
      <c r="D168" s="33"/>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c r="CA168" s="25"/>
      <c r="CB168" s="25"/>
      <c r="CC168" s="25"/>
      <c r="CD168" s="25"/>
      <c r="CE168" s="25"/>
      <c r="CF168" s="25"/>
      <c r="CG168" s="25"/>
      <c r="CH168" s="25"/>
      <c r="CI168" s="25"/>
      <c r="CJ168" s="25"/>
      <c r="CK168" s="25"/>
      <c r="CL168" s="25"/>
      <c r="CM168" s="25"/>
      <c r="CN168" s="25"/>
      <c r="CO168" s="25"/>
      <c r="CP168" s="25"/>
      <c r="CQ168" s="25"/>
      <c r="CR168" s="25"/>
      <c r="CS168" s="25"/>
      <c r="CT168" s="25"/>
      <c r="CU168" s="25"/>
      <c r="CV168" s="25"/>
      <c r="CW168" s="25"/>
      <c r="CX168" s="25"/>
      <c r="CY168" s="25"/>
      <c r="CZ168" s="25"/>
      <c r="DA168" s="25"/>
      <c r="DB168" s="25"/>
      <c r="DC168" s="25"/>
      <c r="DD168" s="25"/>
      <c r="DE168" s="25"/>
      <c r="DF168" s="25"/>
      <c r="DG168" s="25"/>
      <c r="DH168" s="25"/>
      <c r="DI168" s="25"/>
      <c r="DJ168" s="25"/>
      <c r="DK168" s="25"/>
      <c r="DL168" s="25"/>
      <c r="DM168" s="25"/>
      <c r="DN168" s="25"/>
      <c r="DO168" s="25"/>
      <c r="DP168" s="25"/>
      <c r="DQ168" s="25"/>
      <c r="DR168" s="25"/>
      <c r="DS168" s="25"/>
      <c r="DT168" s="25"/>
      <c r="DU168" s="25"/>
      <c r="DV168" s="25"/>
      <c r="DW168" s="25"/>
      <c r="DX168" s="25"/>
      <c r="DY168" s="25"/>
      <c r="DZ168" s="25"/>
      <c r="EA168" s="25"/>
      <c r="EB168" s="25"/>
      <c r="EC168" s="25"/>
      <c r="ED168" s="25"/>
      <c r="EE168" s="25"/>
      <c r="EF168" s="25"/>
      <c r="EG168" s="25"/>
      <c r="EH168" s="25"/>
      <c r="EI168" s="25"/>
      <c r="EJ168" s="25"/>
      <c r="EK168" s="25"/>
      <c r="EL168" s="25"/>
      <c r="EM168" s="25"/>
      <c r="EN168" s="25"/>
      <c r="EO168" s="25"/>
      <c r="EP168" s="25"/>
      <c r="EQ168" s="25"/>
      <c r="ER168" s="25"/>
      <c r="ES168" s="25"/>
      <c r="ET168" s="25"/>
      <c r="EU168" s="25"/>
      <c r="EV168" s="25"/>
      <c r="EW168" s="25"/>
      <c r="EX168" s="25"/>
      <c r="EY168" s="25"/>
      <c r="EZ168" s="25"/>
      <c r="FA168" s="25"/>
      <c r="FB168" s="25"/>
      <c r="FC168" s="25"/>
      <c r="FD168" s="25"/>
      <c r="FE168" s="25"/>
      <c r="FF168" s="25"/>
      <c r="FG168" s="25"/>
      <c r="FH168" s="25"/>
      <c r="FI168" s="25"/>
      <c r="FJ168" s="25"/>
      <c r="FK168" s="25"/>
      <c r="FL168" s="25"/>
      <c r="FM168" s="25"/>
      <c r="FN168" s="25"/>
      <c r="FO168" s="25"/>
      <c r="FP168" s="25"/>
      <c r="FQ168" s="25"/>
      <c r="FR168" s="25"/>
      <c r="FS168" s="25"/>
      <c r="FT168" s="25"/>
      <c r="FU168" s="25"/>
      <c r="FV168" s="25"/>
      <c r="FW168" s="25"/>
      <c r="FX168" s="25"/>
      <c r="FY168" s="25"/>
      <c r="FZ168" s="25"/>
      <c r="GA168" s="25"/>
      <c r="GB168" s="25"/>
      <c r="GC168" s="25"/>
      <c r="GD168" s="25"/>
      <c r="GE168" s="25"/>
      <c r="GF168" s="25"/>
      <c r="GG168" s="25"/>
      <c r="GH168" s="25"/>
      <c r="GI168" s="25"/>
      <c r="GJ168" s="25"/>
      <c r="GK168" s="25"/>
      <c r="GL168" s="25"/>
      <c r="GM168" s="25"/>
      <c r="GN168" s="25"/>
      <c r="GO168" s="25"/>
      <c r="GP168" s="25"/>
      <c r="GQ168" s="25"/>
      <c r="GR168" s="25"/>
      <c r="GS168" s="25"/>
      <c r="GT168" s="25"/>
      <c r="GU168" s="25"/>
      <c r="GV168" s="25"/>
      <c r="GW168" s="25"/>
      <c r="GX168" s="25"/>
      <c r="GY168" s="25"/>
      <c r="GZ168" s="25"/>
      <c r="HA168" s="25"/>
      <c r="HB168" s="25"/>
      <c r="HC168" s="25"/>
      <c r="HD168" s="25"/>
      <c r="HE168" s="25"/>
      <c r="HF168" s="25"/>
      <c r="HG168" s="25"/>
      <c r="HH168" s="25"/>
      <c r="HI168" s="25"/>
      <c r="HJ168" s="25"/>
      <c r="HK168" s="25"/>
      <c r="HL168" s="25"/>
      <c r="HM168" s="25"/>
      <c r="HN168" s="25"/>
      <c r="HO168" s="25"/>
      <c r="HP168" s="25"/>
      <c r="HQ168" s="25"/>
      <c r="HR168" s="25"/>
      <c r="HS168" s="25"/>
      <c r="HT168" s="25"/>
      <c r="HU168" s="25"/>
      <c r="HV168" s="25"/>
      <c r="HW168" s="25"/>
      <c r="HX168" s="25"/>
      <c r="HY168" s="25"/>
      <c r="HZ168" s="25"/>
      <c r="IA168" s="25"/>
      <c r="IB168" s="25"/>
      <c r="IC168" s="25"/>
      <c r="ID168" s="25"/>
      <c r="IE168" s="25"/>
      <c r="IF168" s="25"/>
      <c r="IG168" s="25"/>
      <c r="IH168" s="25"/>
      <c r="II168" s="25"/>
      <c r="IJ168" s="25"/>
      <c r="IK168" s="25"/>
      <c r="IL168" s="25"/>
      <c r="IM168" s="25"/>
      <c r="IN168" s="25"/>
      <c r="IO168" s="25"/>
      <c r="IP168" s="25"/>
      <c r="IQ168" s="25"/>
      <c r="IR168" s="25"/>
      <c r="IS168" s="25"/>
      <c r="IT168" s="25"/>
      <c r="IU168" s="25"/>
      <c r="IV168" s="25"/>
    </row>
    <row r="169" spans="2:256" s="27" customFormat="1" x14ac:dyDescent="0.25">
      <c r="B169" s="25"/>
      <c r="C169" s="32"/>
      <c r="D169" s="33"/>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c r="CA169" s="25"/>
      <c r="CB169" s="25"/>
      <c r="CC169" s="25"/>
      <c r="CD169" s="25"/>
      <c r="CE169" s="25"/>
      <c r="CF169" s="25"/>
      <c r="CG169" s="25"/>
      <c r="CH169" s="25"/>
      <c r="CI169" s="25"/>
      <c r="CJ169" s="25"/>
      <c r="CK169" s="25"/>
      <c r="CL169" s="25"/>
      <c r="CM169" s="25"/>
      <c r="CN169" s="25"/>
      <c r="CO169" s="25"/>
      <c r="CP169" s="25"/>
      <c r="CQ169" s="25"/>
      <c r="CR169" s="25"/>
      <c r="CS169" s="25"/>
      <c r="CT169" s="25"/>
      <c r="CU169" s="25"/>
      <c r="CV169" s="25"/>
      <c r="CW169" s="25"/>
      <c r="CX169" s="25"/>
      <c r="CY169" s="25"/>
      <c r="CZ169" s="25"/>
      <c r="DA169" s="25"/>
      <c r="DB169" s="25"/>
      <c r="DC169" s="25"/>
      <c r="DD169" s="25"/>
      <c r="DE169" s="25"/>
      <c r="DF169" s="25"/>
      <c r="DG169" s="25"/>
      <c r="DH169" s="25"/>
      <c r="DI169" s="25"/>
      <c r="DJ169" s="25"/>
      <c r="DK169" s="25"/>
      <c r="DL169" s="25"/>
      <c r="DM169" s="25"/>
      <c r="DN169" s="25"/>
      <c r="DO169" s="25"/>
      <c r="DP169" s="25"/>
      <c r="DQ169" s="25"/>
      <c r="DR169" s="25"/>
      <c r="DS169" s="25"/>
      <c r="DT169" s="25"/>
      <c r="DU169" s="25"/>
      <c r="DV169" s="25"/>
      <c r="DW169" s="25"/>
      <c r="DX169" s="25"/>
      <c r="DY169" s="25"/>
      <c r="DZ169" s="25"/>
      <c r="EA169" s="25"/>
      <c r="EB169" s="25"/>
      <c r="EC169" s="25"/>
      <c r="ED169" s="25"/>
      <c r="EE169" s="25"/>
      <c r="EF169" s="25"/>
      <c r="EG169" s="25"/>
      <c r="EH169" s="25"/>
      <c r="EI169" s="25"/>
      <c r="EJ169" s="25"/>
      <c r="EK169" s="25"/>
      <c r="EL169" s="25"/>
      <c r="EM169" s="25"/>
      <c r="EN169" s="25"/>
      <c r="EO169" s="25"/>
      <c r="EP169" s="25"/>
      <c r="EQ169" s="25"/>
      <c r="ER169" s="25"/>
      <c r="ES169" s="25"/>
      <c r="ET169" s="25"/>
      <c r="EU169" s="25"/>
      <c r="EV169" s="25"/>
      <c r="EW169" s="25"/>
      <c r="EX169" s="25"/>
      <c r="EY169" s="25"/>
      <c r="EZ169" s="25"/>
      <c r="FA169" s="25"/>
      <c r="FB169" s="25"/>
      <c r="FC169" s="25"/>
      <c r="FD169" s="25"/>
      <c r="FE169" s="25"/>
      <c r="FF169" s="25"/>
      <c r="FG169" s="25"/>
      <c r="FH169" s="25"/>
      <c r="FI169" s="25"/>
      <c r="FJ169" s="25"/>
      <c r="FK169" s="25"/>
      <c r="FL169" s="25"/>
      <c r="FM169" s="25"/>
      <c r="FN169" s="25"/>
      <c r="FO169" s="25"/>
      <c r="FP169" s="25"/>
      <c r="FQ169" s="25"/>
      <c r="FR169" s="25"/>
      <c r="FS169" s="25"/>
      <c r="FT169" s="25"/>
      <c r="FU169" s="25"/>
      <c r="FV169" s="25"/>
      <c r="FW169" s="25"/>
      <c r="FX169" s="25"/>
      <c r="FY169" s="25"/>
      <c r="FZ169" s="25"/>
      <c r="GA169" s="25"/>
      <c r="GB169" s="25"/>
      <c r="GC169" s="25"/>
      <c r="GD169" s="25"/>
      <c r="GE169" s="25"/>
      <c r="GF169" s="25"/>
      <c r="GG169" s="25"/>
      <c r="GH169" s="25"/>
      <c r="GI169" s="25"/>
      <c r="GJ169" s="25"/>
      <c r="GK169" s="25"/>
      <c r="GL169" s="25"/>
      <c r="GM169" s="25"/>
      <c r="GN169" s="25"/>
      <c r="GO169" s="25"/>
      <c r="GP169" s="25"/>
      <c r="GQ169" s="25"/>
      <c r="GR169" s="25"/>
      <c r="GS169" s="25"/>
      <c r="GT169" s="25"/>
      <c r="GU169" s="25"/>
      <c r="GV169" s="25"/>
      <c r="GW169" s="25"/>
      <c r="GX169" s="25"/>
      <c r="GY169" s="25"/>
      <c r="GZ169" s="25"/>
      <c r="HA169" s="25"/>
      <c r="HB169" s="25"/>
      <c r="HC169" s="25"/>
      <c r="HD169" s="25"/>
      <c r="HE169" s="25"/>
      <c r="HF169" s="25"/>
      <c r="HG169" s="25"/>
      <c r="HH169" s="25"/>
      <c r="HI169" s="25"/>
      <c r="HJ169" s="25"/>
      <c r="HK169" s="25"/>
      <c r="HL169" s="25"/>
      <c r="HM169" s="25"/>
      <c r="HN169" s="25"/>
      <c r="HO169" s="25"/>
      <c r="HP169" s="25"/>
      <c r="HQ169" s="25"/>
      <c r="HR169" s="25"/>
      <c r="HS169" s="25"/>
      <c r="HT169" s="25"/>
      <c r="HU169" s="25"/>
      <c r="HV169" s="25"/>
      <c r="HW169" s="25"/>
      <c r="HX169" s="25"/>
      <c r="HY169" s="25"/>
      <c r="HZ169" s="25"/>
      <c r="IA169" s="25"/>
      <c r="IB169" s="25"/>
      <c r="IC169" s="25"/>
      <c r="ID169" s="25"/>
      <c r="IE169" s="25"/>
      <c r="IF169" s="25"/>
      <c r="IG169" s="25"/>
      <c r="IH169" s="25"/>
      <c r="II169" s="25"/>
      <c r="IJ169" s="25"/>
      <c r="IK169" s="25"/>
      <c r="IL169" s="25"/>
      <c r="IM169" s="25"/>
      <c r="IN169" s="25"/>
      <c r="IO169" s="25"/>
      <c r="IP169" s="25"/>
      <c r="IQ169" s="25"/>
      <c r="IR169" s="25"/>
      <c r="IS169" s="25"/>
      <c r="IT169" s="25"/>
      <c r="IU169" s="25"/>
      <c r="IV169" s="25"/>
    </row>
    <row r="170" spans="2:256" s="27" customFormat="1" x14ac:dyDescent="0.25">
      <c r="B170" s="25"/>
      <c r="C170" s="32"/>
      <c r="D170" s="33"/>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25"/>
      <c r="CB170" s="25"/>
      <c r="CC170" s="25"/>
      <c r="CD170" s="25"/>
      <c r="CE170" s="25"/>
      <c r="CF170" s="25"/>
      <c r="CG170" s="25"/>
      <c r="CH170" s="25"/>
      <c r="CI170" s="25"/>
      <c r="CJ170" s="25"/>
      <c r="CK170" s="25"/>
      <c r="CL170" s="25"/>
      <c r="CM170" s="25"/>
      <c r="CN170" s="25"/>
      <c r="CO170" s="25"/>
      <c r="CP170" s="25"/>
      <c r="CQ170" s="25"/>
      <c r="CR170" s="25"/>
      <c r="CS170" s="25"/>
      <c r="CT170" s="25"/>
      <c r="CU170" s="25"/>
      <c r="CV170" s="25"/>
      <c r="CW170" s="25"/>
      <c r="CX170" s="25"/>
      <c r="CY170" s="25"/>
      <c r="CZ170" s="25"/>
      <c r="DA170" s="25"/>
      <c r="DB170" s="25"/>
      <c r="DC170" s="25"/>
      <c r="DD170" s="25"/>
      <c r="DE170" s="25"/>
      <c r="DF170" s="25"/>
      <c r="DG170" s="25"/>
      <c r="DH170" s="25"/>
      <c r="DI170" s="25"/>
      <c r="DJ170" s="25"/>
      <c r="DK170" s="25"/>
      <c r="DL170" s="25"/>
      <c r="DM170" s="25"/>
      <c r="DN170" s="25"/>
      <c r="DO170" s="25"/>
      <c r="DP170" s="25"/>
      <c r="DQ170" s="25"/>
      <c r="DR170" s="25"/>
      <c r="DS170" s="25"/>
      <c r="DT170" s="25"/>
      <c r="DU170" s="25"/>
      <c r="DV170" s="25"/>
      <c r="DW170" s="25"/>
      <c r="DX170" s="25"/>
      <c r="DY170" s="25"/>
      <c r="DZ170" s="25"/>
      <c r="EA170" s="25"/>
      <c r="EB170" s="25"/>
      <c r="EC170" s="25"/>
      <c r="ED170" s="25"/>
      <c r="EE170" s="25"/>
      <c r="EF170" s="25"/>
      <c r="EG170" s="25"/>
      <c r="EH170" s="25"/>
      <c r="EI170" s="25"/>
      <c r="EJ170" s="25"/>
      <c r="EK170" s="25"/>
      <c r="EL170" s="25"/>
      <c r="EM170" s="25"/>
      <c r="EN170" s="25"/>
      <c r="EO170" s="25"/>
      <c r="EP170" s="25"/>
      <c r="EQ170" s="25"/>
      <c r="ER170" s="25"/>
      <c r="ES170" s="25"/>
      <c r="ET170" s="25"/>
      <c r="EU170" s="25"/>
      <c r="EV170" s="25"/>
      <c r="EW170" s="25"/>
      <c r="EX170" s="25"/>
      <c r="EY170" s="25"/>
      <c r="EZ170" s="25"/>
      <c r="FA170" s="25"/>
      <c r="FB170" s="25"/>
      <c r="FC170" s="25"/>
      <c r="FD170" s="25"/>
      <c r="FE170" s="25"/>
      <c r="FF170" s="25"/>
      <c r="FG170" s="25"/>
      <c r="FH170" s="25"/>
      <c r="FI170" s="25"/>
      <c r="FJ170" s="25"/>
      <c r="FK170" s="25"/>
      <c r="FL170" s="25"/>
      <c r="FM170" s="25"/>
      <c r="FN170" s="25"/>
      <c r="FO170" s="25"/>
      <c r="FP170" s="25"/>
      <c r="FQ170" s="25"/>
      <c r="FR170" s="25"/>
      <c r="FS170" s="25"/>
      <c r="FT170" s="25"/>
      <c r="FU170" s="25"/>
      <c r="FV170" s="25"/>
      <c r="FW170" s="25"/>
      <c r="FX170" s="25"/>
      <c r="FY170" s="25"/>
      <c r="FZ170" s="25"/>
      <c r="GA170" s="25"/>
      <c r="GB170" s="25"/>
      <c r="GC170" s="25"/>
      <c r="GD170" s="25"/>
      <c r="GE170" s="25"/>
      <c r="GF170" s="25"/>
      <c r="GG170" s="25"/>
      <c r="GH170" s="25"/>
      <c r="GI170" s="25"/>
      <c r="GJ170" s="25"/>
      <c r="GK170" s="25"/>
      <c r="GL170" s="25"/>
      <c r="GM170" s="25"/>
      <c r="GN170" s="25"/>
      <c r="GO170" s="25"/>
      <c r="GP170" s="25"/>
      <c r="GQ170" s="25"/>
      <c r="GR170" s="25"/>
      <c r="GS170" s="25"/>
      <c r="GT170" s="25"/>
      <c r="GU170" s="25"/>
      <c r="GV170" s="25"/>
      <c r="GW170" s="25"/>
      <c r="GX170" s="25"/>
      <c r="GY170" s="25"/>
      <c r="GZ170" s="25"/>
      <c r="HA170" s="25"/>
      <c r="HB170" s="25"/>
      <c r="HC170" s="25"/>
      <c r="HD170" s="25"/>
      <c r="HE170" s="25"/>
      <c r="HF170" s="25"/>
      <c r="HG170" s="25"/>
      <c r="HH170" s="25"/>
      <c r="HI170" s="25"/>
      <c r="HJ170" s="25"/>
      <c r="HK170" s="25"/>
      <c r="HL170" s="25"/>
      <c r="HM170" s="25"/>
      <c r="HN170" s="25"/>
      <c r="HO170" s="25"/>
      <c r="HP170" s="25"/>
      <c r="HQ170" s="25"/>
      <c r="HR170" s="25"/>
      <c r="HS170" s="25"/>
      <c r="HT170" s="25"/>
      <c r="HU170" s="25"/>
      <c r="HV170" s="25"/>
      <c r="HW170" s="25"/>
      <c r="HX170" s="25"/>
      <c r="HY170" s="25"/>
      <c r="HZ170" s="25"/>
      <c r="IA170" s="25"/>
      <c r="IB170" s="25"/>
      <c r="IC170" s="25"/>
      <c r="ID170" s="25"/>
      <c r="IE170" s="25"/>
      <c r="IF170" s="25"/>
      <c r="IG170" s="25"/>
      <c r="IH170" s="25"/>
      <c r="II170" s="25"/>
      <c r="IJ170" s="25"/>
      <c r="IK170" s="25"/>
      <c r="IL170" s="25"/>
      <c r="IM170" s="25"/>
      <c r="IN170" s="25"/>
      <c r="IO170" s="25"/>
      <c r="IP170" s="25"/>
      <c r="IQ170" s="25"/>
      <c r="IR170" s="25"/>
      <c r="IS170" s="25"/>
      <c r="IT170" s="25"/>
      <c r="IU170" s="25"/>
      <c r="IV170" s="25"/>
    </row>
    <row r="171" spans="2:256" s="27" customFormat="1" x14ac:dyDescent="0.25">
      <c r="B171" s="25"/>
      <c r="C171" s="32"/>
      <c r="D171" s="33"/>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c r="CB171" s="25"/>
      <c r="CC171" s="25"/>
      <c r="CD171" s="25"/>
      <c r="CE171" s="25"/>
      <c r="CF171" s="25"/>
      <c r="CG171" s="25"/>
      <c r="CH171" s="25"/>
      <c r="CI171" s="25"/>
      <c r="CJ171" s="25"/>
      <c r="CK171" s="25"/>
      <c r="CL171" s="25"/>
      <c r="CM171" s="25"/>
      <c r="CN171" s="25"/>
      <c r="CO171" s="25"/>
      <c r="CP171" s="25"/>
      <c r="CQ171" s="25"/>
      <c r="CR171" s="25"/>
      <c r="CS171" s="25"/>
      <c r="CT171" s="25"/>
      <c r="CU171" s="25"/>
      <c r="CV171" s="25"/>
      <c r="CW171" s="25"/>
      <c r="CX171" s="25"/>
      <c r="CY171" s="25"/>
      <c r="CZ171" s="25"/>
      <c r="DA171" s="25"/>
      <c r="DB171" s="25"/>
      <c r="DC171" s="25"/>
      <c r="DD171" s="25"/>
      <c r="DE171" s="25"/>
      <c r="DF171" s="25"/>
      <c r="DG171" s="25"/>
      <c r="DH171" s="25"/>
      <c r="DI171" s="25"/>
      <c r="DJ171" s="25"/>
      <c r="DK171" s="25"/>
      <c r="DL171" s="25"/>
      <c r="DM171" s="25"/>
      <c r="DN171" s="25"/>
      <c r="DO171" s="25"/>
      <c r="DP171" s="25"/>
      <c r="DQ171" s="25"/>
      <c r="DR171" s="25"/>
      <c r="DS171" s="25"/>
      <c r="DT171" s="25"/>
      <c r="DU171" s="25"/>
      <c r="DV171" s="25"/>
      <c r="DW171" s="25"/>
      <c r="DX171" s="25"/>
      <c r="DY171" s="25"/>
      <c r="DZ171" s="25"/>
      <c r="EA171" s="25"/>
      <c r="EB171" s="25"/>
      <c r="EC171" s="25"/>
      <c r="ED171" s="25"/>
      <c r="EE171" s="25"/>
      <c r="EF171" s="25"/>
      <c r="EG171" s="25"/>
      <c r="EH171" s="25"/>
      <c r="EI171" s="25"/>
      <c r="EJ171" s="25"/>
      <c r="EK171" s="25"/>
      <c r="EL171" s="25"/>
      <c r="EM171" s="25"/>
      <c r="EN171" s="25"/>
      <c r="EO171" s="25"/>
      <c r="EP171" s="25"/>
      <c r="EQ171" s="25"/>
      <c r="ER171" s="25"/>
      <c r="ES171" s="25"/>
      <c r="ET171" s="25"/>
      <c r="EU171" s="25"/>
      <c r="EV171" s="25"/>
      <c r="EW171" s="25"/>
      <c r="EX171" s="25"/>
      <c r="EY171" s="25"/>
      <c r="EZ171" s="25"/>
      <c r="FA171" s="25"/>
      <c r="FB171" s="25"/>
      <c r="FC171" s="25"/>
      <c r="FD171" s="25"/>
      <c r="FE171" s="25"/>
      <c r="FF171" s="25"/>
      <c r="FG171" s="25"/>
      <c r="FH171" s="25"/>
      <c r="FI171" s="25"/>
      <c r="FJ171" s="25"/>
      <c r="FK171" s="25"/>
      <c r="FL171" s="25"/>
      <c r="FM171" s="25"/>
      <c r="FN171" s="25"/>
      <c r="FO171" s="25"/>
      <c r="FP171" s="25"/>
      <c r="FQ171" s="25"/>
      <c r="FR171" s="25"/>
      <c r="FS171" s="25"/>
      <c r="FT171" s="25"/>
      <c r="FU171" s="25"/>
      <c r="FV171" s="25"/>
      <c r="FW171" s="25"/>
      <c r="FX171" s="25"/>
      <c r="FY171" s="25"/>
      <c r="FZ171" s="25"/>
      <c r="GA171" s="25"/>
      <c r="GB171" s="25"/>
      <c r="GC171" s="25"/>
      <c r="GD171" s="25"/>
      <c r="GE171" s="25"/>
      <c r="GF171" s="25"/>
      <c r="GG171" s="25"/>
      <c r="GH171" s="25"/>
      <c r="GI171" s="25"/>
      <c r="GJ171" s="25"/>
      <c r="GK171" s="25"/>
      <c r="GL171" s="25"/>
      <c r="GM171" s="25"/>
      <c r="GN171" s="25"/>
      <c r="GO171" s="25"/>
      <c r="GP171" s="25"/>
      <c r="GQ171" s="25"/>
      <c r="GR171" s="25"/>
      <c r="GS171" s="25"/>
      <c r="GT171" s="25"/>
      <c r="GU171" s="25"/>
      <c r="GV171" s="25"/>
      <c r="GW171" s="25"/>
      <c r="GX171" s="25"/>
      <c r="GY171" s="25"/>
      <c r="GZ171" s="25"/>
      <c r="HA171" s="25"/>
      <c r="HB171" s="25"/>
      <c r="HC171" s="25"/>
      <c r="HD171" s="25"/>
      <c r="HE171" s="25"/>
      <c r="HF171" s="25"/>
      <c r="HG171" s="25"/>
      <c r="HH171" s="25"/>
      <c r="HI171" s="25"/>
      <c r="HJ171" s="25"/>
      <c r="HK171" s="25"/>
      <c r="HL171" s="25"/>
      <c r="HM171" s="25"/>
      <c r="HN171" s="25"/>
      <c r="HO171" s="25"/>
      <c r="HP171" s="25"/>
      <c r="HQ171" s="25"/>
      <c r="HR171" s="25"/>
      <c r="HS171" s="25"/>
      <c r="HT171" s="25"/>
      <c r="HU171" s="25"/>
      <c r="HV171" s="25"/>
      <c r="HW171" s="25"/>
      <c r="HX171" s="25"/>
      <c r="HY171" s="25"/>
      <c r="HZ171" s="25"/>
      <c r="IA171" s="25"/>
      <c r="IB171" s="25"/>
      <c r="IC171" s="25"/>
      <c r="ID171" s="25"/>
      <c r="IE171" s="25"/>
      <c r="IF171" s="25"/>
      <c r="IG171" s="25"/>
      <c r="IH171" s="25"/>
      <c r="II171" s="25"/>
      <c r="IJ171" s="25"/>
      <c r="IK171" s="25"/>
      <c r="IL171" s="25"/>
      <c r="IM171" s="25"/>
      <c r="IN171" s="25"/>
      <c r="IO171" s="25"/>
      <c r="IP171" s="25"/>
      <c r="IQ171" s="25"/>
      <c r="IR171" s="25"/>
      <c r="IS171" s="25"/>
      <c r="IT171" s="25"/>
      <c r="IU171" s="25"/>
      <c r="IV171" s="25"/>
    </row>
    <row r="172" spans="2:256" s="27" customFormat="1" x14ac:dyDescent="0.25">
      <c r="B172" s="25"/>
      <c r="C172" s="32"/>
      <c r="D172" s="33"/>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c r="CA172" s="25"/>
      <c r="CB172" s="25"/>
      <c r="CC172" s="25"/>
      <c r="CD172" s="25"/>
      <c r="CE172" s="25"/>
      <c r="CF172" s="25"/>
      <c r="CG172" s="25"/>
      <c r="CH172" s="25"/>
      <c r="CI172" s="25"/>
      <c r="CJ172" s="25"/>
      <c r="CK172" s="25"/>
      <c r="CL172" s="25"/>
      <c r="CM172" s="25"/>
      <c r="CN172" s="25"/>
      <c r="CO172" s="25"/>
      <c r="CP172" s="25"/>
      <c r="CQ172" s="25"/>
      <c r="CR172" s="25"/>
      <c r="CS172" s="25"/>
      <c r="CT172" s="25"/>
      <c r="CU172" s="25"/>
      <c r="CV172" s="25"/>
      <c r="CW172" s="25"/>
      <c r="CX172" s="25"/>
      <c r="CY172" s="25"/>
      <c r="CZ172" s="25"/>
      <c r="DA172" s="25"/>
      <c r="DB172" s="25"/>
      <c r="DC172" s="25"/>
      <c r="DD172" s="25"/>
      <c r="DE172" s="25"/>
      <c r="DF172" s="25"/>
      <c r="DG172" s="25"/>
      <c r="DH172" s="25"/>
      <c r="DI172" s="25"/>
      <c r="DJ172" s="25"/>
      <c r="DK172" s="25"/>
      <c r="DL172" s="25"/>
      <c r="DM172" s="25"/>
      <c r="DN172" s="25"/>
      <c r="DO172" s="25"/>
      <c r="DP172" s="25"/>
      <c r="DQ172" s="25"/>
      <c r="DR172" s="25"/>
      <c r="DS172" s="25"/>
      <c r="DT172" s="25"/>
      <c r="DU172" s="25"/>
      <c r="DV172" s="25"/>
      <c r="DW172" s="25"/>
      <c r="DX172" s="25"/>
      <c r="DY172" s="25"/>
      <c r="DZ172" s="25"/>
      <c r="EA172" s="25"/>
      <c r="EB172" s="25"/>
      <c r="EC172" s="25"/>
      <c r="ED172" s="25"/>
      <c r="EE172" s="25"/>
      <c r="EF172" s="25"/>
      <c r="EG172" s="25"/>
      <c r="EH172" s="25"/>
      <c r="EI172" s="25"/>
      <c r="EJ172" s="25"/>
      <c r="EK172" s="25"/>
      <c r="EL172" s="25"/>
      <c r="EM172" s="25"/>
      <c r="EN172" s="25"/>
      <c r="EO172" s="25"/>
      <c r="EP172" s="25"/>
      <c r="EQ172" s="25"/>
      <c r="ER172" s="25"/>
      <c r="ES172" s="25"/>
      <c r="ET172" s="25"/>
      <c r="EU172" s="25"/>
      <c r="EV172" s="25"/>
      <c r="EW172" s="25"/>
      <c r="EX172" s="25"/>
      <c r="EY172" s="25"/>
      <c r="EZ172" s="25"/>
      <c r="FA172" s="25"/>
      <c r="FB172" s="25"/>
      <c r="FC172" s="25"/>
      <c r="FD172" s="25"/>
      <c r="FE172" s="25"/>
      <c r="FF172" s="25"/>
      <c r="FG172" s="25"/>
      <c r="FH172" s="25"/>
      <c r="FI172" s="25"/>
      <c r="FJ172" s="25"/>
      <c r="FK172" s="25"/>
      <c r="FL172" s="25"/>
      <c r="FM172" s="25"/>
      <c r="FN172" s="25"/>
      <c r="FO172" s="25"/>
      <c r="FP172" s="25"/>
      <c r="FQ172" s="25"/>
      <c r="FR172" s="25"/>
      <c r="FS172" s="25"/>
      <c r="FT172" s="25"/>
      <c r="FU172" s="25"/>
      <c r="FV172" s="25"/>
      <c r="FW172" s="25"/>
      <c r="FX172" s="25"/>
      <c r="FY172" s="25"/>
      <c r="FZ172" s="25"/>
      <c r="GA172" s="25"/>
      <c r="GB172" s="25"/>
      <c r="GC172" s="25"/>
      <c r="GD172" s="25"/>
      <c r="GE172" s="25"/>
      <c r="GF172" s="25"/>
      <c r="GG172" s="25"/>
      <c r="GH172" s="25"/>
      <c r="GI172" s="25"/>
      <c r="GJ172" s="25"/>
      <c r="GK172" s="25"/>
      <c r="GL172" s="25"/>
      <c r="GM172" s="25"/>
      <c r="GN172" s="25"/>
      <c r="GO172" s="25"/>
      <c r="GP172" s="25"/>
      <c r="GQ172" s="25"/>
      <c r="GR172" s="25"/>
      <c r="GS172" s="25"/>
      <c r="GT172" s="25"/>
      <c r="GU172" s="25"/>
      <c r="GV172" s="25"/>
      <c r="GW172" s="25"/>
      <c r="GX172" s="25"/>
      <c r="GY172" s="25"/>
      <c r="GZ172" s="25"/>
      <c r="HA172" s="25"/>
      <c r="HB172" s="25"/>
      <c r="HC172" s="25"/>
      <c r="HD172" s="25"/>
      <c r="HE172" s="25"/>
      <c r="HF172" s="25"/>
      <c r="HG172" s="25"/>
      <c r="HH172" s="25"/>
      <c r="HI172" s="25"/>
      <c r="HJ172" s="25"/>
      <c r="HK172" s="25"/>
      <c r="HL172" s="25"/>
      <c r="HM172" s="25"/>
      <c r="HN172" s="25"/>
      <c r="HO172" s="25"/>
      <c r="HP172" s="25"/>
      <c r="HQ172" s="25"/>
      <c r="HR172" s="25"/>
      <c r="HS172" s="25"/>
      <c r="HT172" s="25"/>
      <c r="HU172" s="25"/>
      <c r="HV172" s="25"/>
      <c r="HW172" s="25"/>
      <c r="HX172" s="25"/>
      <c r="HY172" s="25"/>
      <c r="HZ172" s="25"/>
      <c r="IA172" s="25"/>
      <c r="IB172" s="25"/>
      <c r="IC172" s="25"/>
      <c r="ID172" s="25"/>
      <c r="IE172" s="25"/>
      <c r="IF172" s="25"/>
      <c r="IG172" s="25"/>
      <c r="IH172" s="25"/>
      <c r="II172" s="25"/>
      <c r="IJ172" s="25"/>
      <c r="IK172" s="25"/>
      <c r="IL172" s="25"/>
      <c r="IM172" s="25"/>
      <c r="IN172" s="25"/>
      <c r="IO172" s="25"/>
      <c r="IP172" s="25"/>
      <c r="IQ172" s="25"/>
      <c r="IR172" s="25"/>
      <c r="IS172" s="25"/>
      <c r="IT172" s="25"/>
      <c r="IU172" s="25"/>
      <c r="IV172" s="25"/>
    </row>
    <row r="173" spans="2:256" s="27" customFormat="1" x14ac:dyDescent="0.25">
      <c r="B173" s="25"/>
      <c r="C173" s="32"/>
      <c r="D173" s="33"/>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c r="CB173" s="25"/>
      <c r="CC173" s="25"/>
      <c r="CD173" s="25"/>
      <c r="CE173" s="25"/>
      <c r="CF173" s="25"/>
      <c r="CG173" s="25"/>
      <c r="CH173" s="25"/>
      <c r="CI173" s="25"/>
      <c r="CJ173" s="25"/>
      <c r="CK173" s="25"/>
      <c r="CL173" s="25"/>
      <c r="CM173" s="25"/>
      <c r="CN173" s="25"/>
      <c r="CO173" s="25"/>
      <c r="CP173" s="25"/>
      <c r="CQ173" s="25"/>
      <c r="CR173" s="25"/>
      <c r="CS173" s="25"/>
      <c r="CT173" s="25"/>
      <c r="CU173" s="25"/>
      <c r="CV173" s="25"/>
      <c r="CW173" s="25"/>
      <c r="CX173" s="25"/>
      <c r="CY173" s="25"/>
      <c r="CZ173" s="25"/>
      <c r="DA173" s="25"/>
      <c r="DB173" s="25"/>
      <c r="DC173" s="25"/>
      <c r="DD173" s="25"/>
      <c r="DE173" s="25"/>
      <c r="DF173" s="25"/>
      <c r="DG173" s="25"/>
      <c r="DH173" s="25"/>
      <c r="DI173" s="25"/>
      <c r="DJ173" s="25"/>
      <c r="DK173" s="25"/>
      <c r="DL173" s="25"/>
      <c r="DM173" s="25"/>
      <c r="DN173" s="25"/>
      <c r="DO173" s="25"/>
      <c r="DP173" s="25"/>
      <c r="DQ173" s="25"/>
      <c r="DR173" s="25"/>
      <c r="DS173" s="25"/>
      <c r="DT173" s="25"/>
      <c r="DU173" s="25"/>
      <c r="DV173" s="25"/>
      <c r="DW173" s="25"/>
      <c r="DX173" s="25"/>
      <c r="DY173" s="25"/>
      <c r="DZ173" s="25"/>
      <c r="EA173" s="25"/>
      <c r="EB173" s="25"/>
      <c r="EC173" s="25"/>
      <c r="ED173" s="25"/>
      <c r="EE173" s="25"/>
      <c r="EF173" s="25"/>
      <c r="EG173" s="25"/>
      <c r="EH173" s="25"/>
      <c r="EI173" s="25"/>
      <c r="EJ173" s="25"/>
      <c r="EK173" s="25"/>
      <c r="EL173" s="25"/>
      <c r="EM173" s="25"/>
      <c r="EN173" s="25"/>
      <c r="EO173" s="25"/>
      <c r="EP173" s="25"/>
      <c r="EQ173" s="25"/>
      <c r="ER173" s="25"/>
      <c r="ES173" s="25"/>
      <c r="ET173" s="25"/>
      <c r="EU173" s="25"/>
      <c r="EV173" s="25"/>
      <c r="EW173" s="25"/>
      <c r="EX173" s="25"/>
      <c r="EY173" s="25"/>
      <c r="EZ173" s="25"/>
      <c r="FA173" s="25"/>
      <c r="FB173" s="25"/>
      <c r="FC173" s="25"/>
      <c r="FD173" s="25"/>
      <c r="FE173" s="25"/>
      <c r="FF173" s="25"/>
      <c r="FG173" s="25"/>
      <c r="FH173" s="25"/>
      <c r="FI173" s="25"/>
      <c r="FJ173" s="25"/>
      <c r="FK173" s="25"/>
      <c r="FL173" s="25"/>
      <c r="FM173" s="25"/>
      <c r="FN173" s="25"/>
      <c r="FO173" s="25"/>
      <c r="FP173" s="25"/>
      <c r="FQ173" s="25"/>
      <c r="FR173" s="25"/>
      <c r="FS173" s="25"/>
      <c r="FT173" s="25"/>
      <c r="FU173" s="25"/>
      <c r="FV173" s="25"/>
      <c r="FW173" s="25"/>
      <c r="FX173" s="25"/>
      <c r="FY173" s="25"/>
      <c r="FZ173" s="25"/>
      <c r="GA173" s="25"/>
      <c r="GB173" s="25"/>
      <c r="GC173" s="25"/>
      <c r="GD173" s="25"/>
      <c r="GE173" s="25"/>
      <c r="GF173" s="25"/>
      <c r="GG173" s="25"/>
      <c r="GH173" s="25"/>
      <c r="GI173" s="25"/>
      <c r="GJ173" s="25"/>
      <c r="GK173" s="25"/>
      <c r="GL173" s="25"/>
      <c r="GM173" s="25"/>
      <c r="GN173" s="25"/>
      <c r="GO173" s="25"/>
      <c r="GP173" s="25"/>
      <c r="GQ173" s="25"/>
      <c r="GR173" s="25"/>
      <c r="GS173" s="25"/>
      <c r="GT173" s="25"/>
      <c r="GU173" s="25"/>
      <c r="GV173" s="25"/>
      <c r="GW173" s="25"/>
      <c r="GX173" s="25"/>
      <c r="GY173" s="25"/>
      <c r="GZ173" s="25"/>
      <c r="HA173" s="25"/>
      <c r="HB173" s="25"/>
      <c r="HC173" s="25"/>
      <c r="HD173" s="25"/>
      <c r="HE173" s="25"/>
      <c r="HF173" s="25"/>
      <c r="HG173" s="25"/>
      <c r="HH173" s="25"/>
      <c r="HI173" s="25"/>
      <c r="HJ173" s="25"/>
      <c r="HK173" s="25"/>
      <c r="HL173" s="25"/>
      <c r="HM173" s="25"/>
      <c r="HN173" s="25"/>
      <c r="HO173" s="25"/>
      <c r="HP173" s="25"/>
      <c r="HQ173" s="25"/>
      <c r="HR173" s="25"/>
      <c r="HS173" s="25"/>
      <c r="HT173" s="25"/>
      <c r="HU173" s="25"/>
      <c r="HV173" s="25"/>
      <c r="HW173" s="25"/>
      <c r="HX173" s="25"/>
      <c r="HY173" s="25"/>
      <c r="HZ173" s="25"/>
      <c r="IA173" s="25"/>
      <c r="IB173" s="25"/>
      <c r="IC173" s="25"/>
      <c r="ID173" s="25"/>
      <c r="IE173" s="25"/>
      <c r="IF173" s="25"/>
      <c r="IG173" s="25"/>
      <c r="IH173" s="25"/>
      <c r="II173" s="25"/>
      <c r="IJ173" s="25"/>
      <c r="IK173" s="25"/>
      <c r="IL173" s="25"/>
      <c r="IM173" s="25"/>
      <c r="IN173" s="25"/>
      <c r="IO173" s="25"/>
      <c r="IP173" s="25"/>
      <c r="IQ173" s="25"/>
      <c r="IR173" s="25"/>
      <c r="IS173" s="25"/>
      <c r="IT173" s="25"/>
      <c r="IU173" s="25"/>
      <c r="IV173" s="25"/>
    </row>
    <row r="174" spans="2:256" s="27" customFormat="1" x14ac:dyDescent="0.25">
      <c r="B174" s="25"/>
      <c r="C174" s="32"/>
      <c r="D174" s="33"/>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c r="CC174" s="25"/>
      <c r="CD174" s="25"/>
      <c r="CE174" s="25"/>
      <c r="CF174" s="25"/>
      <c r="CG174" s="25"/>
      <c r="CH174" s="25"/>
      <c r="CI174" s="25"/>
      <c r="CJ174" s="25"/>
      <c r="CK174" s="25"/>
      <c r="CL174" s="25"/>
      <c r="CM174" s="25"/>
      <c r="CN174" s="25"/>
      <c r="CO174" s="25"/>
      <c r="CP174" s="25"/>
      <c r="CQ174" s="25"/>
      <c r="CR174" s="25"/>
      <c r="CS174" s="25"/>
      <c r="CT174" s="25"/>
      <c r="CU174" s="25"/>
      <c r="CV174" s="25"/>
      <c r="CW174" s="25"/>
      <c r="CX174" s="25"/>
      <c r="CY174" s="25"/>
      <c r="CZ174" s="25"/>
      <c r="DA174" s="25"/>
      <c r="DB174" s="25"/>
      <c r="DC174" s="25"/>
      <c r="DD174" s="25"/>
      <c r="DE174" s="25"/>
      <c r="DF174" s="25"/>
      <c r="DG174" s="25"/>
      <c r="DH174" s="25"/>
      <c r="DI174" s="25"/>
      <c r="DJ174" s="25"/>
      <c r="DK174" s="25"/>
      <c r="DL174" s="25"/>
      <c r="DM174" s="25"/>
      <c r="DN174" s="25"/>
      <c r="DO174" s="25"/>
      <c r="DP174" s="25"/>
      <c r="DQ174" s="25"/>
      <c r="DR174" s="25"/>
      <c r="DS174" s="25"/>
      <c r="DT174" s="25"/>
      <c r="DU174" s="25"/>
      <c r="DV174" s="25"/>
      <c r="DW174" s="25"/>
      <c r="DX174" s="25"/>
      <c r="DY174" s="25"/>
      <c r="DZ174" s="25"/>
      <c r="EA174" s="25"/>
      <c r="EB174" s="25"/>
      <c r="EC174" s="25"/>
      <c r="ED174" s="25"/>
      <c r="EE174" s="25"/>
      <c r="EF174" s="25"/>
      <c r="EG174" s="25"/>
      <c r="EH174" s="25"/>
      <c r="EI174" s="25"/>
      <c r="EJ174" s="25"/>
      <c r="EK174" s="25"/>
      <c r="EL174" s="25"/>
      <c r="EM174" s="25"/>
      <c r="EN174" s="25"/>
      <c r="EO174" s="25"/>
      <c r="EP174" s="25"/>
      <c r="EQ174" s="25"/>
      <c r="ER174" s="25"/>
      <c r="ES174" s="25"/>
      <c r="ET174" s="25"/>
      <c r="EU174" s="25"/>
      <c r="EV174" s="25"/>
      <c r="EW174" s="25"/>
      <c r="EX174" s="25"/>
      <c r="EY174" s="25"/>
      <c r="EZ174" s="25"/>
      <c r="FA174" s="25"/>
      <c r="FB174" s="25"/>
      <c r="FC174" s="25"/>
      <c r="FD174" s="25"/>
      <c r="FE174" s="25"/>
      <c r="FF174" s="25"/>
      <c r="FG174" s="25"/>
      <c r="FH174" s="25"/>
      <c r="FI174" s="25"/>
      <c r="FJ174" s="25"/>
      <c r="FK174" s="25"/>
      <c r="FL174" s="25"/>
      <c r="FM174" s="25"/>
      <c r="FN174" s="25"/>
      <c r="FO174" s="25"/>
      <c r="FP174" s="25"/>
      <c r="FQ174" s="25"/>
      <c r="FR174" s="25"/>
      <c r="FS174" s="25"/>
      <c r="FT174" s="25"/>
      <c r="FU174" s="25"/>
      <c r="FV174" s="25"/>
      <c r="FW174" s="25"/>
      <c r="FX174" s="25"/>
      <c r="FY174" s="25"/>
      <c r="FZ174" s="25"/>
      <c r="GA174" s="25"/>
      <c r="GB174" s="25"/>
      <c r="GC174" s="25"/>
      <c r="GD174" s="25"/>
      <c r="GE174" s="25"/>
      <c r="GF174" s="25"/>
      <c r="GG174" s="25"/>
      <c r="GH174" s="25"/>
      <c r="GI174" s="25"/>
      <c r="GJ174" s="25"/>
      <c r="GK174" s="25"/>
      <c r="GL174" s="25"/>
      <c r="GM174" s="25"/>
      <c r="GN174" s="25"/>
      <c r="GO174" s="25"/>
      <c r="GP174" s="25"/>
      <c r="GQ174" s="25"/>
      <c r="GR174" s="25"/>
      <c r="GS174" s="25"/>
      <c r="GT174" s="25"/>
      <c r="GU174" s="25"/>
      <c r="GV174" s="25"/>
      <c r="GW174" s="25"/>
      <c r="GX174" s="25"/>
      <c r="GY174" s="25"/>
      <c r="GZ174" s="25"/>
      <c r="HA174" s="25"/>
      <c r="HB174" s="25"/>
      <c r="HC174" s="25"/>
      <c r="HD174" s="25"/>
      <c r="HE174" s="25"/>
      <c r="HF174" s="25"/>
      <c r="HG174" s="25"/>
      <c r="HH174" s="25"/>
      <c r="HI174" s="25"/>
      <c r="HJ174" s="25"/>
      <c r="HK174" s="25"/>
      <c r="HL174" s="25"/>
      <c r="HM174" s="25"/>
      <c r="HN174" s="25"/>
      <c r="HO174" s="25"/>
      <c r="HP174" s="25"/>
      <c r="HQ174" s="25"/>
      <c r="HR174" s="25"/>
      <c r="HS174" s="25"/>
      <c r="HT174" s="25"/>
      <c r="HU174" s="25"/>
      <c r="HV174" s="25"/>
      <c r="HW174" s="25"/>
      <c r="HX174" s="25"/>
      <c r="HY174" s="25"/>
      <c r="HZ174" s="25"/>
      <c r="IA174" s="25"/>
      <c r="IB174" s="25"/>
      <c r="IC174" s="25"/>
      <c r="ID174" s="25"/>
      <c r="IE174" s="25"/>
      <c r="IF174" s="25"/>
      <c r="IG174" s="25"/>
      <c r="IH174" s="25"/>
      <c r="II174" s="25"/>
      <c r="IJ174" s="25"/>
      <c r="IK174" s="25"/>
      <c r="IL174" s="25"/>
      <c r="IM174" s="25"/>
      <c r="IN174" s="25"/>
      <c r="IO174" s="25"/>
      <c r="IP174" s="25"/>
      <c r="IQ174" s="25"/>
      <c r="IR174" s="25"/>
      <c r="IS174" s="25"/>
      <c r="IT174" s="25"/>
      <c r="IU174" s="25"/>
      <c r="IV174" s="25"/>
    </row>
    <row r="175" spans="2:256" s="27" customFormat="1" x14ac:dyDescent="0.25">
      <c r="B175" s="25"/>
      <c r="C175" s="32"/>
      <c r="D175" s="33"/>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25"/>
      <c r="CB175" s="25"/>
      <c r="CC175" s="25"/>
      <c r="CD175" s="25"/>
      <c r="CE175" s="25"/>
      <c r="CF175" s="25"/>
      <c r="CG175" s="25"/>
      <c r="CH175" s="25"/>
      <c r="CI175" s="25"/>
      <c r="CJ175" s="25"/>
      <c r="CK175" s="25"/>
      <c r="CL175" s="25"/>
      <c r="CM175" s="25"/>
      <c r="CN175" s="25"/>
      <c r="CO175" s="25"/>
      <c r="CP175" s="25"/>
      <c r="CQ175" s="25"/>
      <c r="CR175" s="25"/>
      <c r="CS175" s="25"/>
      <c r="CT175" s="25"/>
      <c r="CU175" s="25"/>
      <c r="CV175" s="25"/>
      <c r="CW175" s="25"/>
      <c r="CX175" s="25"/>
      <c r="CY175" s="25"/>
      <c r="CZ175" s="25"/>
      <c r="DA175" s="25"/>
      <c r="DB175" s="25"/>
      <c r="DC175" s="25"/>
      <c r="DD175" s="25"/>
      <c r="DE175" s="25"/>
      <c r="DF175" s="25"/>
      <c r="DG175" s="25"/>
      <c r="DH175" s="25"/>
      <c r="DI175" s="25"/>
      <c r="DJ175" s="25"/>
      <c r="DK175" s="25"/>
      <c r="DL175" s="25"/>
      <c r="DM175" s="25"/>
      <c r="DN175" s="25"/>
      <c r="DO175" s="25"/>
      <c r="DP175" s="25"/>
      <c r="DQ175" s="25"/>
      <c r="DR175" s="25"/>
      <c r="DS175" s="25"/>
      <c r="DT175" s="25"/>
      <c r="DU175" s="25"/>
      <c r="DV175" s="25"/>
      <c r="DW175" s="25"/>
      <c r="DX175" s="25"/>
      <c r="DY175" s="25"/>
      <c r="DZ175" s="25"/>
      <c r="EA175" s="25"/>
      <c r="EB175" s="25"/>
      <c r="EC175" s="25"/>
      <c r="ED175" s="25"/>
      <c r="EE175" s="25"/>
      <c r="EF175" s="25"/>
      <c r="EG175" s="25"/>
      <c r="EH175" s="25"/>
      <c r="EI175" s="25"/>
      <c r="EJ175" s="25"/>
      <c r="EK175" s="25"/>
      <c r="EL175" s="25"/>
      <c r="EM175" s="25"/>
      <c r="EN175" s="25"/>
      <c r="EO175" s="25"/>
      <c r="EP175" s="25"/>
      <c r="EQ175" s="25"/>
      <c r="ER175" s="25"/>
      <c r="ES175" s="25"/>
      <c r="ET175" s="25"/>
      <c r="EU175" s="25"/>
      <c r="EV175" s="25"/>
      <c r="EW175" s="25"/>
      <c r="EX175" s="25"/>
      <c r="EY175" s="25"/>
      <c r="EZ175" s="25"/>
      <c r="FA175" s="25"/>
      <c r="FB175" s="25"/>
      <c r="FC175" s="25"/>
      <c r="FD175" s="25"/>
      <c r="FE175" s="25"/>
      <c r="FF175" s="25"/>
      <c r="FG175" s="25"/>
      <c r="FH175" s="25"/>
      <c r="FI175" s="25"/>
      <c r="FJ175" s="25"/>
      <c r="FK175" s="25"/>
      <c r="FL175" s="25"/>
      <c r="FM175" s="25"/>
      <c r="FN175" s="25"/>
      <c r="FO175" s="25"/>
      <c r="FP175" s="25"/>
      <c r="FQ175" s="25"/>
      <c r="FR175" s="25"/>
      <c r="FS175" s="25"/>
      <c r="FT175" s="25"/>
      <c r="FU175" s="25"/>
      <c r="FV175" s="25"/>
      <c r="FW175" s="25"/>
      <c r="FX175" s="25"/>
      <c r="FY175" s="25"/>
      <c r="FZ175" s="25"/>
      <c r="GA175" s="25"/>
      <c r="GB175" s="25"/>
      <c r="GC175" s="25"/>
      <c r="GD175" s="25"/>
      <c r="GE175" s="25"/>
      <c r="GF175" s="25"/>
      <c r="GG175" s="25"/>
      <c r="GH175" s="25"/>
      <c r="GI175" s="25"/>
      <c r="GJ175" s="25"/>
      <c r="GK175" s="25"/>
      <c r="GL175" s="25"/>
      <c r="GM175" s="25"/>
      <c r="GN175" s="25"/>
      <c r="GO175" s="25"/>
      <c r="GP175" s="25"/>
      <c r="GQ175" s="25"/>
      <c r="GR175" s="25"/>
      <c r="GS175" s="25"/>
      <c r="GT175" s="25"/>
      <c r="GU175" s="25"/>
      <c r="GV175" s="25"/>
      <c r="GW175" s="25"/>
      <c r="GX175" s="25"/>
      <c r="GY175" s="25"/>
      <c r="GZ175" s="25"/>
      <c r="HA175" s="25"/>
      <c r="HB175" s="25"/>
      <c r="HC175" s="25"/>
      <c r="HD175" s="25"/>
      <c r="HE175" s="25"/>
      <c r="HF175" s="25"/>
      <c r="HG175" s="25"/>
      <c r="HH175" s="25"/>
      <c r="HI175" s="25"/>
      <c r="HJ175" s="25"/>
      <c r="HK175" s="25"/>
      <c r="HL175" s="25"/>
      <c r="HM175" s="25"/>
      <c r="HN175" s="25"/>
      <c r="HO175" s="25"/>
      <c r="HP175" s="25"/>
      <c r="HQ175" s="25"/>
      <c r="HR175" s="25"/>
      <c r="HS175" s="25"/>
      <c r="HT175" s="25"/>
      <c r="HU175" s="25"/>
      <c r="HV175" s="25"/>
      <c r="HW175" s="25"/>
      <c r="HX175" s="25"/>
      <c r="HY175" s="25"/>
      <c r="HZ175" s="25"/>
      <c r="IA175" s="25"/>
      <c r="IB175" s="25"/>
      <c r="IC175" s="25"/>
      <c r="ID175" s="25"/>
      <c r="IE175" s="25"/>
      <c r="IF175" s="25"/>
      <c r="IG175" s="25"/>
      <c r="IH175" s="25"/>
      <c r="II175" s="25"/>
      <c r="IJ175" s="25"/>
      <c r="IK175" s="25"/>
      <c r="IL175" s="25"/>
      <c r="IM175" s="25"/>
      <c r="IN175" s="25"/>
      <c r="IO175" s="25"/>
      <c r="IP175" s="25"/>
      <c r="IQ175" s="25"/>
      <c r="IR175" s="25"/>
      <c r="IS175" s="25"/>
      <c r="IT175" s="25"/>
      <c r="IU175" s="25"/>
      <c r="IV175" s="25"/>
    </row>
    <row r="176" spans="2:256" s="27" customFormat="1" x14ac:dyDescent="0.25">
      <c r="B176" s="25"/>
      <c r="C176" s="32"/>
      <c r="D176" s="33"/>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c r="CC176" s="25"/>
      <c r="CD176" s="25"/>
      <c r="CE176" s="25"/>
      <c r="CF176" s="25"/>
      <c r="CG176" s="25"/>
      <c r="CH176" s="25"/>
      <c r="CI176" s="25"/>
      <c r="CJ176" s="25"/>
      <c r="CK176" s="25"/>
      <c r="CL176" s="25"/>
      <c r="CM176" s="25"/>
      <c r="CN176" s="25"/>
      <c r="CO176" s="25"/>
      <c r="CP176" s="25"/>
      <c r="CQ176" s="25"/>
      <c r="CR176" s="25"/>
      <c r="CS176" s="25"/>
      <c r="CT176" s="25"/>
      <c r="CU176" s="25"/>
      <c r="CV176" s="25"/>
      <c r="CW176" s="25"/>
      <c r="CX176" s="25"/>
      <c r="CY176" s="25"/>
      <c r="CZ176" s="25"/>
      <c r="DA176" s="25"/>
      <c r="DB176" s="25"/>
      <c r="DC176" s="25"/>
      <c r="DD176" s="25"/>
      <c r="DE176" s="25"/>
      <c r="DF176" s="25"/>
      <c r="DG176" s="25"/>
      <c r="DH176" s="25"/>
      <c r="DI176" s="25"/>
      <c r="DJ176" s="25"/>
      <c r="DK176" s="25"/>
      <c r="DL176" s="25"/>
      <c r="DM176" s="25"/>
      <c r="DN176" s="25"/>
      <c r="DO176" s="25"/>
      <c r="DP176" s="25"/>
      <c r="DQ176" s="25"/>
      <c r="DR176" s="25"/>
      <c r="DS176" s="25"/>
      <c r="DT176" s="25"/>
      <c r="DU176" s="25"/>
      <c r="DV176" s="25"/>
      <c r="DW176" s="25"/>
      <c r="DX176" s="25"/>
      <c r="DY176" s="25"/>
      <c r="DZ176" s="25"/>
      <c r="EA176" s="25"/>
      <c r="EB176" s="25"/>
      <c r="EC176" s="25"/>
      <c r="ED176" s="25"/>
      <c r="EE176" s="25"/>
      <c r="EF176" s="25"/>
      <c r="EG176" s="25"/>
      <c r="EH176" s="25"/>
      <c r="EI176" s="25"/>
      <c r="EJ176" s="25"/>
      <c r="EK176" s="25"/>
      <c r="EL176" s="25"/>
      <c r="EM176" s="25"/>
      <c r="EN176" s="25"/>
      <c r="EO176" s="25"/>
      <c r="EP176" s="25"/>
      <c r="EQ176" s="25"/>
      <c r="ER176" s="25"/>
      <c r="ES176" s="25"/>
      <c r="ET176" s="25"/>
      <c r="EU176" s="25"/>
      <c r="EV176" s="25"/>
      <c r="EW176" s="25"/>
      <c r="EX176" s="25"/>
      <c r="EY176" s="25"/>
      <c r="EZ176" s="25"/>
      <c r="FA176" s="25"/>
      <c r="FB176" s="25"/>
      <c r="FC176" s="25"/>
      <c r="FD176" s="25"/>
      <c r="FE176" s="25"/>
      <c r="FF176" s="25"/>
      <c r="FG176" s="25"/>
      <c r="FH176" s="25"/>
      <c r="FI176" s="25"/>
      <c r="FJ176" s="25"/>
      <c r="FK176" s="25"/>
      <c r="FL176" s="25"/>
      <c r="FM176" s="25"/>
      <c r="FN176" s="25"/>
      <c r="FO176" s="25"/>
      <c r="FP176" s="25"/>
      <c r="FQ176" s="25"/>
      <c r="FR176" s="25"/>
      <c r="FS176" s="25"/>
      <c r="FT176" s="25"/>
      <c r="FU176" s="25"/>
      <c r="FV176" s="25"/>
      <c r="FW176" s="25"/>
      <c r="FX176" s="25"/>
      <c r="FY176" s="25"/>
      <c r="FZ176" s="25"/>
      <c r="GA176" s="25"/>
      <c r="GB176" s="25"/>
      <c r="GC176" s="25"/>
      <c r="GD176" s="25"/>
      <c r="GE176" s="25"/>
      <c r="GF176" s="25"/>
      <c r="GG176" s="25"/>
      <c r="GH176" s="25"/>
      <c r="GI176" s="25"/>
      <c r="GJ176" s="25"/>
      <c r="GK176" s="25"/>
      <c r="GL176" s="25"/>
      <c r="GM176" s="25"/>
      <c r="GN176" s="25"/>
      <c r="GO176" s="25"/>
      <c r="GP176" s="25"/>
      <c r="GQ176" s="25"/>
      <c r="GR176" s="25"/>
      <c r="GS176" s="25"/>
      <c r="GT176" s="25"/>
      <c r="GU176" s="25"/>
      <c r="GV176" s="25"/>
      <c r="GW176" s="25"/>
      <c r="GX176" s="25"/>
      <c r="GY176" s="25"/>
      <c r="GZ176" s="25"/>
      <c r="HA176" s="25"/>
      <c r="HB176" s="25"/>
      <c r="HC176" s="25"/>
      <c r="HD176" s="25"/>
      <c r="HE176" s="25"/>
      <c r="HF176" s="25"/>
      <c r="HG176" s="25"/>
      <c r="HH176" s="25"/>
      <c r="HI176" s="25"/>
      <c r="HJ176" s="25"/>
      <c r="HK176" s="25"/>
      <c r="HL176" s="25"/>
      <c r="HM176" s="25"/>
      <c r="HN176" s="25"/>
      <c r="HO176" s="25"/>
      <c r="HP176" s="25"/>
      <c r="HQ176" s="25"/>
      <c r="HR176" s="25"/>
      <c r="HS176" s="25"/>
      <c r="HT176" s="25"/>
      <c r="HU176" s="25"/>
      <c r="HV176" s="25"/>
      <c r="HW176" s="25"/>
      <c r="HX176" s="25"/>
      <c r="HY176" s="25"/>
      <c r="HZ176" s="25"/>
      <c r="IA176" s="25"/>
      <c r="IB176" s="25"/>
      <c r="IC176" s="25"/>
      <c r="ID176" s="25"/>
      <c r="IE176" s="25"/>
      <c r="IF176" s="25"/>
      <c r="IG176" s="25"/>
      <c r="IH176" s="25"/>
      <c r="II176" s="25"/>
      <c r="IJ176" s="25"/>
      <c r="IK176" s="25"/>
      <c r="IL176" s="25"/>
      <c r="IM176" s="25"/>
      <c r="IN176" s="25"/>
      <c r="IO176" s="25"/>
      <c r="IP176" s="25"/>
      <c r="IQ176" s="25"/>
      <c r="IR176" s="25"/>
      <c r="IS176" s="25"/>
      <c r="IT176" s="25"/>
      <c r="IU176" s="25"/>
      <c r="IV176" s="25"/>
    </row>
    <row r="177" spans="2:256" s="27" customFormat="1" x14ac:dyDescent="0.25">
      <c r="B177" s="25"/>
      <c r="C177" s="32"/>
      <c r="D177" s="33"/>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c r="CB177" s="25"/>
      <c r="CC177" s="25"/>
      <c r="CD177" s="25"/>
      <c r="CE177" s="25"/>
      <c r="CF177" s="25"/>
      <c r="CG177" s="25"/>
      <c r="CH177" s="25"/>
      <c r="CI177" s="25"/>
      <c r="CJ177" s="25"/>
      <c r="CK177" s="25"/>
      <c r="CL177" s="25"/>
      <c r="CM177" s="25"/>
      <c r="CN177" s="25"/>
      <c r="CO177" s="25"/>
      <c r="CP177" s="25"/>
      <c r="CQ177" s="25"/>
      <c r="CR177" s="25"/>
      <c r="CS177" s="25"/>
      <c r="CT177" s="25"/>
      <c r="CU177" s="25"/>
      <c r="CV177" s="25"/>
      <c r="CW177" s="25"/>
      <c r="CX177" s="25"/>
      <c r="CY177" s="25"/>
      <c r="CZ177" s="25"/>
      <c r="DA177" s="25"/>
      <c r="DB177" s="25"/>
      <c r="DC177" s="25"/>
      <c r="DD177" s="25"/>
      <c r="DE177" s="25"/>
      <c r="DF177" s="25"/>
      <c r="DG177" s="25"/>
      <c r="DH177" s="25"/>
      <c r="DI177" s="25"/>
      <c r="DJ177" s="25"/>
      <c r="DK177" s="25"/>
      <c r="DL177" s="25"/>
      <c r="DM177" s="25"/>
      <c r="DN177" s="25"/>
      <c r="DO177" s="25"/>
      <c r="DP177" s="25"/>
      <c r="DQ177" s="25"/>
      <c r="DR177" s="25"/>
      <c r="DS177" s="25"/>
      <c r="DT177" s="25"/>
      <c r="DU177" s="25"/>
      <c r="DV177" s="25"/>
      <c r="DW177" s="25"/>
      <c r="DX177" s="25"/>
      <c r="DY177" s="25"/>
      <c r="DZ177" s="25"/>
      <c r="EA177" s="25"/>
      <c r="EB177" s="25"/>
      <c r="EC177" s="25"/>
      <c r="ED177" s="25"/>
      <c r="EE177" s="25"/>
      <c r="EF177" s="25"/>
      <c r="EG177" s="25"/>
      <c r="EH177" s="25"/>
      <c r="EI177" s="25"/>
      <c r="EJ177" s="25"/>
      <c r="EK177" s="25"/>
      <c r="EL177" s="25"/>
      <c r="EM177" s="25"/>
      <c r="EN177" s="25"/>
      <c r="EO177" s="25"/>
      <c r="EP177" s="25"/>
      <c r="EQ177" s="25"/>
      <c r="ER177" s="25"/>
      <c r="ES177" s="25"/>
      <c r="ET177" s="25"/>
      <c r="EU177" s="25"/>
      <c r="EV177" s="25"/>
      <c r="EW177" s="25"/>
      <c r="EX177" s="25"/>
      <c r="EY177" s="25"/>
      <c r="EZ177" s="25"/>
      <c r="FA177" s="25"/>
      <c r="FB177" s="25"/>
      <c r="FC177" s="25"/>
      <c r="FD177" s="25"/>
      <c r="FE177" s="25"/>
      <c r="FF177" s="25"/>
      <c r="FG177" s="25"/>
      <c r="FH177" s="25"/>
      <c r="FI177" s="25"/>
      <c r="FJ177" s="25"/>
      <c r="FK177" s="25"/>
      <c r="FL177" s="25"/>
      <c r="FM177" s="25"/>
      <c r="FN177" s="25"/>
      <c r="FO177" s="25"/>
      <c r="FP177" s="25"/>
      <c r="FQ177" s="25"/>
      <c r="FR177" s="25"/>
      <c r="FS177" s="25"/>
      <c r="FT177" s="25"/>
      <c r="FU177" s="25"/>
      <c r="FV177" s="25"/>
      <c r="FW177" s="25"/>
      <c r="FX177" s="25"/>
      <c r="FY177" s="25"/>
      <c r="FZ177" s="25"/>
      <c r="GA177" s="25"/>
      <c r="GB177" s="25"/>
      <c r="GC177" s="25"/>
      <c r="GD177" s="25"/>
      <c r="GE177" s="25"/>
      <c r="GF177" s="25"/>
      <c r="GG177" s="25"/>
      <c r="GH177" s="25"/>
      <c r="GI177" s="25"/>
      <c r="GJ177" s="25"/>
      <c r="GK177" s="25"/>
      <c r="GL177" s="25"/>
      <c r="GM177" s="25"/>
      <c r="GN177" s="25"/>
      <c r="GO177" s="25"/>
      <c r="GP177" s="25"/>
      <c r="GQ177" s="25"/>
      <c r="GR177" s="25"/>
      <c r="GS177" s="25"/>
      <c r="GT177" s="25"/>
      <c r="GU177" s="25"/>
      <c r="GV177" s="25"/>
      <c r="GW177" s="25"/>
      <c r="GX177" s="25"/>
      <c r="GY177" s="25"/>
      <c r="GZ177" s="25"/>
      <c r="HA177" s="25"/>
      <c r="HB177" s="25"/>
      <c r="HC177" s="25"/>
      <c r="HD177" s="25"/>
      <c r="HE177" s="25"/>
      <c r="HF177" s="25"/>
      <c r="HG177" s="25"/>
      <c r="HH177" s="25"/>
      <c r="HI177" s="25"/>
      <c r="HJ177" s="25"/>
      <c r="HK177" s="25"/>
      <c r="HL177" s="25"/>
      <c r="HM177" s="25"/>
      <c r="HN177" s="25"/>
      <c r="HO177" s="25"/>
      <c r="HP177" s="25"/>
      <c r="HQ177" s="25"/>
      <c r="HR177" s="25"/>
      <c r="HS177" s="25"/>
      <c r="HT177" s="25"/>
      <c r="HU177" s="25"/>
      <c r="HV177" s="25"/>
      <c r="HW177" s="25"/>
      <c r="HX177" s="25"/>
      <c r="HY177" s="25"/>
      <c r="HZ177" s="25"/>
      <c r="IA177" s="25"/>
      <c r="IB177" s="25"/>
      <c r="IC177" s="25"/>
      <c r="ID177" s="25"/>
      <c r="IE177" s="25"/>
      <c r="IF177" s="25"/>
      <c r="IG177" s="25"/>
      <c r="IH177" s="25"/>
      <c r="II177" s="25"/>
      <c r="IJ177" s="25"/>
      <c r="IK177" s="25"/>
      <c r="IL177" s="25"/>
      <c r="IM177" s="25"/>
      <c r="IN177" s="25"/>
      <c r="IO177" s="25"/>
      <c r="IP177" s="25"/>
      <c r="IQ177" s="25"/>
      <c r="IR177" s="25"/>
      <c r="IS177" s="25"/>
      <c r="IT177" s="25"/>
      <c r="IU177" s="25"/>
      <c r="IV177" s="25"/>
    </row>
    <row r="178" spans="2:256" s="27" customFormat="1" x14ac:dyDescent="0.25">
      <c r="B178" s="25"/>
      <c r="C178" s="32"/>
      <c r="D178" s="33"/>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25"/>
      <c r="CB178" s="25"/>
      <c r="CC178" s="25"/>
      <c r="CD178" s="25"/>
      <c r="CE178" s="25"/>
      <c r="CF178" s="25"/>
      <c r="CG178" s="25"/>
      <c r="CH178" s="25"/>
      <c r="CI178" s="25"/>
      <c r="CJ178" s="25"/>
      <c r="CK178" s="25"/>
      <c r="CL178" s="25"/>
      <c r="CM178" s="25"/>
      <c r="CN178" s="25"/>
      <c r="CO178" s="25"/>
      <c r="CP178" s="25"/>
      <c r="CQ178" s="25"/>
      <c r="CR178" s="25"/>
      <c r="CS178" s="25"/>
      <c r="CT178" s="25"/>
      <c r="CU178" s="25"/>
      <c r="CV178" s="25"/>
      <c r="CW178" s="25"/>
      <c r="CX178" s="25"/>
      <c r="CY178" s="25"/>
      <c r="CZ178" s="25"/>
      <c r="DA178" s="25"/>
      <c r="DB178" s="25"/>
      <c r="DC178" s="25"/>
      <c r="DD178" s="25"/>
      <c r="DE178" s="25"/>
      <c r="DF178" s="25"/>
      <c r="DG178" s="25"/>
      <c r="DH178" s="25"/>
      <c r="DI178" s="25"/>
      <c r="DJ178" s="25"/>
      <c r="DK178" s="25"/>
      <c r="DL178" s="25"/>
      <c r="DM178" s="25"/>
      <c r="DN178" s="25"/>
      <c r="DO178" s="25"/>
      <c r="DP178" s="25"/>
      <c r="DQ178" s="25"/>
      <c r="DR178" s="25"/>
      <c r="DS178" s="25"/>
      <c r="DT178" s="25"/>
      <c r="DU178" s="25"/>
      <c r="DV178" s="25"/>
      <c r="DW178" s="25"/>
      <c r="DX178" s="25"/>
      <c r="DY178" s="25"/>
      <c r="DZ178" s="25"/>
      <c r="EA178" s="25"/>
      <c r="EB178" s="25"/>
      <c r="EC178" s="25"/>
      <c r="ED178" s="25"/>
      <c r="EE178" s="25"/>
      <c r="EF178" s="25"/>
      <c r="EG178" s="25"/>
      <c r="EH178" s="25"/>
      <c r="EI178" s="25"/>
      <c r="EJ178" s="25"/>
      <c r="EK178" s="25"/>
      <c r="EL178" s="25"/>
      <c r="EM178" s="25"/>
      <c r="EN178" s="25"/>
      <c r="EO178" s="25"/>
      <c r="EP178" s="25"/>
      <c r="EQ178" s="25"/>
      <c r="ER178" s="25"/>
      <c r="ES178" s="25"/>
      <c r="ET178" s="25"/>
      <c r="EU178" s="25"/>
      <c r="EV178" s="25"/>
      <c r="EW178" s="25"/>
      <c r="EX178" s="25"/>
      <c r="EY178" s="25"/>
      <c r="EZ178" s="25"/>
      <c r="FA178" s="25"/>
      <c r="FB178" s="25"/>
      <c r="FC178" s="25"/>
      <c r="FD178" s="25"/>
      <c r="FE178" s="25"/>
      <c r="FF178" s="25"/>
      <c r="FG178" s="25"/>
      <c r="FH178" s="25"/>
      <c r="FI178" s="25"/>
      <c r="FJ178" s="25"/>
      <c r="FK178" s="25"/>
      <c r="FL178" s="25"/>
      <c r="FM178" s="25"/>
      <c r="FN178" s="25"/>
      <c r="FO178" s="25"/>
      <c r="FP178" s="25"/>
      <c r="FQ178" s="25"/>
      <c r="FR178" s="25"/>
      <c r="FS178" s="25"/>
      <c r="FT178" s="25"/>
      <c r="FU178" s="25"/>
      <c r="FV178" s="25"/>
      <c r="FW178" s="25"/>
      <c r="FX178" s="25"/>
      <c r="FY178" s="25"/>
      <c r="FZ178" s="25"/>
      <c r="GA178" s="25"/>
      <c r="GB178" s="25"/>
      <c r="GC178" s="25"/>
      <c r="GD178" s="25"/>
      <c r="GE178" s="25"/>
      <c r="GF178" s="25"/>
      <c r="GG178" s="25"/>
      <c r="GH178" s="25"/>
      <c r="GI178" s="25"/>
      <c r="GJ178" s="25"/>
      <c r="GK178" s="25"/>
      <c r="GL178" s="25"/>
      <c r="GM178" s="25"/>
      <c r="GN178" s="25"/>
      <c r="GO178" s="25"/>
      <c r="GP178" s="25"/>
      <c r="GQ178" s="25"/>
      <c r="GR178" s="25"/>
      <c r="GS178" s="25"/>
      <c r="GT178" s="25"/>
      <c r="GU178" s="25"/>
      <c r="GV178" s="25"/>
      <c r="GW178" s="25"/>
      <c r="GX178" s="25"/>
      <c r="GY178" s="25"/>
      <c r="GZ178" s="25"/>
      <c r="HA178" s="25"/>
      <c r="HB178" s="25"/>
      <c r="HC178" s="25"/>
      <c r="HD178" s="25"/>
      <c r="HE178" s="25"/>
      <c r="HF178" s="25"/>
      <c r="HG178" s="25"/>
      <c r="HH178" s="25"/>
      <c r="HI178" s="25"/>
      <c r="HJ178" s="25"/>
      <c r="HK178" s="25"/>
      <c r="HL178" s="25"/>
      <c r="HM178" s="25"/>
      <c r="HN178" s="25"/>
      <c r="HO178" s="25"/>
      <c r="HP178" s="25"/>
      <c r="HQ178" s="25"/>
      <c r="HR178" s="25"/>
      <c r="HS178" s="25"/>
      <c r="HT178" s="25"/>
      <c r="HU178" s="25"/>
      <c r="HV178" s="25"/>
      <c r="HW178" s="25"/>
      <c r="HX178" s="25"/>
      <c r="HY178" s="25"/>
      <c r="HZ178" s="25"/>
      <c r="IA178" s="25"/>
      <c r="IB178" s="25"/>
      <c r="IC178" s="25"/>
      <c r="ID178" s="25"/>
      <c r="IE178" s="25"/>
      <c r="IF178" s="25"/>
      <c r="IG178" s="25"/>
      <c r="IH178" s="25"/>
      <c r="II178" s="25"/>
      <c r="IJ178" s="25"/>
      <c r="IK178" s="25"/>
      <c r="IL178" s="25"/>
      <c r="IM178" s="25"/>
      <c r="IN178" s="25"/>
      <c r="IO178" s="25"/>
      <c r="IP178" s="25"/>
      <c r="IQ178" s="25"/>
      <c r="IR178" s="25"/>
      <c r="IS178" s="25"/>
      <c r="IT178" s="25"/>
      <c r="IU178" s="25"/>
      <c r="IV178" s="25"/>
    </row>
    <row r="179" spans="2:256" s="27" customFormat="1" x14ac:dyDescent="0.25">
      <c r="B179" s="25"/>
      <c r="C179" s="32"/>
      <c r="D179" s="33"/>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c r="CA179" s="25"/>
      <c r="CB179" s="25"/>
      <c r="CC179" s="25"/>
      <c r="CD179" s="25"/>
      <c r="CE179" s="25"/>
      <c r="CF179" s="25"/>
      <c r="CG179" s="25"/>
      <c r="CH179" s="25"/>
      <c r="CI179" s="25"/>
      <c r="CJ179" s="25"/>
      <c r="CK179" s="25"/>
      <c r="CL179" s="25"/>
      <c r="CM179" s="25"/>
      <c r="CN179" s="25"/>
      <c r="CO179" s="25"/>
      <c r="CP179" s="25"/>
      <c r="CQ179" s="25"/>
      <c r="CR179" s="25"/>
      <c r="CS179" s="25"/>
      <c r="CT179" s="25"/>
      <c r="CU179" s="25"/>
      <c r="CV179" s="25"/>
      <c r="CW179" s="25"/>
      <c r="CX179" s="25"/>
      <c r="CY179" s="25"/>
      <c r="CZ179" s="25"/>
      <c r="DA179" s="25"/>
      <c r="DB179" s="25"/>
      <c r="DC179" s="25"/>
      <c r="DD179" s="25"/>
      <c r="DE179" s="25"/>
      <c r="DF179" s="25"/>
      <c r="DG179" s="25"/>
      <c r="DH179" s="25"/>
      <c r="DI179" s="25"/>
      <c r="DJ179" s="25"/>
      <c r="DK179" s="25"/>
      <c r="DL179" s="25"/>
      <c r="DM179" s="25"/>
      <c r="DN179" s="25"/>
      <c r="DO179" s="25"/>
      <c r="DP179" s="25"/>
      <c r="DQ179" s="25"/>
      <c r="DR179" s="25"/>
      <c r="DS179" s="25"/>
      <c r="DT179" s="25"/>
      <c r="DU179" s="25"/>
      <c r="DV179" s="25"/>
      <c r="DW179" s="25"/>
      <c r="DX179" s="25"/>
      <c r="DY179" s="25"/>
      <c r="DZ179" s="25"/>
      <c r="EA179" s="25"/>
      <c r="EB179" s="25"/>
      <c r="EC179" s="25"/>
      <c r="ED179" s="25"/>
      <c r="EE179" s="25"/>
      <c r="EF179" s="25"/>
      <c r="EG179" s="25"/>
      <c r="EH179" s="25"/>
      <c r="EI179" s="25"/>
      <c r="EJ179" s="25"/>
      <c r="EK179" s="25"/>
      <c r="EL179" s="25"/>
      <c r="EM179" s="25"/>
      <c r="EN179" s="25"/>
      <c r="EO179" s="25"/>
      <c r="EP179" s="25"/>
      <c r="EQ179" s="25"/>
      <c r="ER179" s="25"/>
      <c r="ES179" s="25"/>
      <c r="ET179" s="25"/>
      <c r="EU179" s="25"/>
      <c r="EV179" s="25"/>
      <c r="EW179" s="25"/>
      <c r="EX179" s="25"/>
      <c r="EY179" s="25"/>
      <c r="EZ179" s="25"/>
      <c r="FA179" s="25"/>
      <c r="FB179" s="25"/>
      <c r="FC179" s="25"/>
      <c r="FD179" s="25"/>
      <c r="FE179" s="25"/>
      <c r="FF179" s="25"/>
      <c r="FG179" s="25"/>
      <c r="FH179" s="25"/>
      <c r="FI179" s="25"/>
      <c r="FJ179" s="25"/>
      <c r="FK179" s="25"/>
      <c r="FL179" s="25"/>
      <c r="FM179" s="25"/>
      <c r="FN179" s="25"/>
      <c r="FO179" s="25"/>
      <c r="FP179" s="25"/>
      <c r="FQ179" s="25"/>
      <c r="FR179" s="25"/>
      <c r="FS179" s="25"/>
      <c r="FT179" s="25"/>
      <c r="FU179" s="25"/>
      <c r="FV179" s="25"/>
      <c r="FW179" s="25"/>
      <c r="FX179" s="25"/>
      <c r="FY179" s="25"/>
      <c r="FZ179" s="25"/>
      <c r="GA179" s="25"/>
      <c r="GB179" s="25"/>
      <c r="GC179" s="25"/>
      <c r="GD179" s="25"/>
      <c r="GE179" s="25"/>
      <c r="GF179" s="25"/>
      <c r="GG179" s="25"/>
      <c r="GH179" s="25"/>
      <c r="GI179" s="25"/>
      <c r="GJ179" s="25"/>
      <c r="GK179" s="25"/>
      <c r="GL179" s="25"/>
      <c r="GM179" s="25"/>
      <c r="GN179" s="25"/>
      <c r="GO179" s="25"/>
      <c r="GP179" s="25"/>
      <c r="GQ179" s="25"/>
      <c r="GR179" s="25"/>
      <c r="GS179" s="25"/>
      <c r="GT179" s="25"/>
      <c r="GU179" s="25"/>
      <c r="GV179" s="25"/>
      <c r="GW179" s="25"/>
      <c r="GX179" s="25"/>
      <c r="GY179" s="25"/>
      <c r="GZ179" s="25"/>
      <c r="HA179" s="25"/>
      <c r="HB179" s="25"/>
      <c r="HC179" s="25"/>
      <c r="HD179" s="25"/>
      <c r="HE179" s="25"/>
      <c r="HF179" s="25"/>
      <c r="HG179" s="25"/>
      <c r="HH179" s="25"/>
      <c r="HI179" s="25"/>
      <c r="HJ179" s="25"/>
      <c r="HK179" s="25"/>
      <c r="HL179" s="25"/>
      <c r="HM179" s="25"/>
      <c r="HN179" s="25"/>
      <c r="HO179" s="25"/>
      <c r="HP179" s="25"/>
      <c r="HQ179" s="25"/>
      <c r="HR179" s="25"/>
      <c r="HS179" s="25"/>
      <c r="HT179" s="25"/>
      <c r="HU179" s="25"/>
      <c r="HV179" s="25"/>
      <c r="HW179" s="25"/>
      <c r="HX179" s="25"/>
      <c r="HY179" s="25"/>
      <c r="HZ179" s="25"/>
      <c r="IA179" s="25"/>
      <c r="IB179" s="25"/>
      <c r="IC179" s="25"/>
      <c r="ID179" s="25"/>
      <c r="IE179" s="25"/>
      <c r="IF179" s="25"/>
      <c r="IG179" s="25"/>
      <c r="IH179" s="25"/>
      <c r="II179" s="25"/>
      <c r="IJ179" s="25"/>
      <c r="IK179" s="25"/>
      <c r="IL179" s="25"/>
      <c r="IM179" s="25"/>
      <c r="IN179" s="25"/>
      <c r="IO179" s="25"/>
      <c r="IP179" s="25"/>
      <c r="IQ179" s="25"/>
      <c r="IR179" s="25"/>
      <c r="IS179" s="25"/>
      <c r="IT179" s="25"/>
      <c r="IU179" s="25"/>
      <c r="IV179" s="25"/>
    </row>
    <row r="180" spans="2:256" s="27" customFormat="1" x14ac:dyDescent="0.25">
      <c r="B180" s="25"/>
      <c r="C180" s="32"/>
      <c r="D180" s="33"/>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c r="CA180" s="25"/>
      <c r="CB180" s="25"/>
      <c r="CC180" s="25"/>
      <c r="CD180" s="25"/>
      <c r="CE180" s="25"/>
      <c r="CF180" s="25"/>
      <c r="CG180" s="25"/>
      <c r="CH180" s="25"/>
      <c r="CI180" s="25"/>
      <c r="CJ180" s="25"/>
      <c r="CK180" s="25"/>
      <c r="CL180" s="25"/>
      <c r="CM180" s="25"/>
      <c r="CN180" s="25"/>
      <c r="CO180" s="25"/>
      <c r="CP180" s="25"/>
      <c r="CQ180" s="25"/>
      <c r="CR180" s="25"/>
      <c r="CS180" s="25"/>
      <c r="CT180" s="25"/>
      <c r="CU180" s="25"/>
      <c r="CV180" s="25"/>
      <c r="CW180" s="25"/>
      <c r="CX180" s="25"/>
      <c r="CY180" s="25"/>
      <c r="CZ180" s="25"/>
      <c r="DA180" s="25"/>
      <c r="DB180" s="25"/>
      <c r="DC180" s="25"/>
      <c r="DD180" s="25"/>
      <c r="DE180" s="25"/>
      <c r="DF180" s="25"/>
      <c r="DG180" s="25"/>
      <c r="DH180" s="25"/>
      <c r="DI180" s="25"/>
      <c r="DJ180" s="25"/>
      <c r="DK180" s="25"/>
      <c r="DL180" s="25"/>
      <c r="DM180" s="25"/>
      <c r="DN180" s="25"/>
      <c r="DO180" s="25"/>
      <c r="DP180" s="25"/>
      <c r="DQ180" s="25"/>
      <c r="DR180" s="25"/>
      <c r="DS180" s="25"/>
      <c r="DT180" s="25"/>
      <c r="DU180" s="25"/>
      <c r="DV180" s="25"/>
      <c r="DW180" s="25"/>
      <c r="DX180" s="25"/>
      <c r="DY180" s="25"/>
      <c r="DZ180" s="25"/>
      <c r="EA180" s="25"/>
      <c r="EB180" s="25"/>
      <c r="EC180" s="25"/>
      <c r="ED180" s="25"/>
      <c r="EE180" s="25"/>
      <c r="EF180" s="25"/>
      <c r="EG180" s="25"/>
      <c r="EH180" s="25"/>
      <c r="EI180" s="25"/>
      <c r="EJ180" s="25"/>
      <c r="EK180" s="25"/>
      <c r="EL180" s="25"/>
      <c r="EM180" s="25"/>
      <c r="EN180" s="25"/>
      <c r="EO180" s="25"/>
      <c r="EP180" s="25"/>
      <c r="EQ180" s="25"/>
      <c r="ER180" s="25"/>
      <c r="ES180" s="25"/>
      <c r="ET180" s="25"/>
      <c r="EU180" s="25"/>
      <c r="EV180" s="25"/>
      <c r="EW180" s="25"/>
      <c r="EX180" s="25"/>
      <c r="EY180" s="25"/>
      <c r="EZ180" s="25"/>
      <c r="FA180" s="25"/>
      <c r="FB180" s="25"/>
      <c r="FC180" s="25"/>
      <c r="FD180" s="25"/>
      <c r="FE180" s="25"/>
      <c r="FF180" s="25"/>
      <c r="FG180" s="25"/>
      <c r="FH180" s="25"/>
      <c r="FI180" s="25"/>
      <c r="FJ180" s="25"/>
      <c r="FK180" s="25"/>
      <c r="FL180" s="25"/>
      <c r="FM180" s="25"/>
      <c r="FN180" s="25"/>
      <c r="FO180" s="25"/>
      <c r="FP180" s="25"/>
      <c r="FQ180" s="25"/>
      <c r="FR180" s="25"/>
      <c r="FS180" s="25"/>
      <c r="FT180" s="25"/>
      <c r="FU180" s="25"/>
      <c r="FV180" s="25"/>
      <c r="FW180" s="25"/>
      <c r="FX180" s="25"/>
      <c r="FY180" s="25"/>
      <c r="FZ180" s="25"/>
      <c r="GA180" s="25"/>
      <c r="GB180" s="25"/>
      <c r="GC180" s="25"/>
      <c r="GD180" s="25"/>
      <c r="GE180" s="25"/>
      <c r="GF180" s="25"/>
      <c r="GG180" s="25"/>
      <c r="GH180" s="25"/>
      <c r="GI180" s="25"/>
      <c r="GJ180" s="25"/>
      <c r="GK180" s="25"/>
      <c r="GL180" s="25"/>
      <c r="GM180" s="25"/>
      <c r="GN180" s="25"/>
      <c r="GO180" s="25"/>
      <c r="GP180" s="25"/>
      <c r="GQ180" s="25"/>
      <c r="GR180" s="25"/>
      <c r="GS180" s="25"/>
      <c r="GT180" s="25"/>
      <c r="GU180" s="25"/>
      <c r="GV180" s="25"/>
      <c r="GW180" s="25"/>
      <c r="GX180" s="25"/>
      <c r="GY180" s="25"/>
      <c r="GZ180" s="25"/>
      <c r="HA180" s="25"/>
      <c r="HB180" s="25"/>
      <c r="HC180" s="25"/>
      <c r="HD180" s="25"/>
      <c r="HE180" s="25"/>
      <c r="HF180" s="25"/>
      <c r="HG180" s="25"/>
      <c r="HH180" s="25"/>
      <c r="HI180" s="25"/>
      <c r="HJ180" s="25"/>
      <c r="HK180" s="25"/>
      <c r="HL180" s="25"/>
      <c r="HM180" s="25"/>
      <c r="HN180" s="25"/>
      <c r="HO180" s="25"/>
      <c r="HP180" s="25"/>
      <c r="HQ180" s="25"/>
      <c r="HR180" s="25"/>
      <c r="HS180" s="25"/>
      <c r="HT180" s="25"/>
      <c r="HU180" s="25"/>
      <c r="HV180" s="25"/>
      <c r="HW180" s="25"/>
      <c r="HX180" s="25"/>
      <c r="HY180" s="25"/>
      <c r="HZ180" s="25"/>
      <c r="IA180" s="25"/>
      <c r="IB180" s="25"/>
      <c r="IC180" s="25"/>
      <c r="ID180" s="25"/>
      <c r="IE180" s="25"/>
      <c r="IF180" s="25"/>
      <c r="IG180" s="25"/>
      <c r="IH180" s="25"/>
      <c r="II180" s="25"/>
      <c r="IJ180" s="25"/>
      <c r="IK180" s="25"/>
      <c r="IL180" s="25"/>
      <c r="IM180" s="25"/>
      <c r="IN180" s="25"/>
      <c r="IO180" s="25"/>
      <c r="IP180" s="25"/>
      <c r="IQ180" s="25"/>
      <c r="IR180" s="25"/>
      <c r="IS180" s="25"/>
      <c r="IT180" s="25"/>
      <c r="IU180" s="25"/>
      <c r="IV180" s="25"/>
    </row>
    <row r="181" spans="2:256" s="27" customFormat="1" x14ac:dyDescent="0.25">
      <c r="B181" s="25"/>
      <c r="C181" s="32"/>
      <c r="D181" s="33"/>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c r="CA181" s="25"/>
      <c r="CB181" s="25"/>
      <c r="CC181" s="25"/>
      <c r="CD181" s="25"/>
      <c r="CE181" s="25"/>
      <c r="CF181" s="25"/>
      <c r="CG181" s="25"/>
      <c r="CH181" s="25"/>
      <c r="CI181" s="25"/>
      <c r="CJ181" s="25"/>
      <c r="CK181" s="25"/>
      <c r="CL181" s="25"/>
      <c r="CM181" s="25"/>
      <c r="CN181" s="25"/>
      <c r="CO181" s="25"/>
      <c r="CP181" s="25"/>
      <c r="CQ181" s="25"/>
      <c r="CR181" s="25"/>
      <c r="CS181" s="25"/>
      <c r="CT181" s="25"/>
      <c r="CU181" s="25"/>
      <c r="CV181" s="25"/>
      <c r="CW181" s="25"/>
      <c r="CX181" s="25"/>
      <c r="CY181" s="25"/>
      <c r="CZ181" s="25"/>
      <c r="DA181" s="25"/>
      <c r="DB181" s="25"/>
      <c r="DC181" s="25"/>
      <c r="DD181" s="25"/>
      <c r="DE181" s="25"/>
      <c r="DF181" s="25"/>
      <c r="DG181" s="25"/>
      <c r="DH181" s="25"/>
      <c r="DI181" s="25"/>
      <c r="DJ181" s="25"/>
      <c r="DK181" s="25"/>
      <c r="DL181" s="25"/>
      <c r="DM181" s="25"/>
      <c r="DN181" s="25"/>
      <c r="DO181" s="25"/>
      <c r="DP181" s="25"/>
      <c r="DQ181" s="25"/>
      <c r="DR181" s="25"/>
      <c r="DS181" s="25"/>
      <c r="DT181" s="25"/>
      <c r="DU181" s="25"/>
      <c r="DV181" s="25"/>
      <c r="DW181" s="25"/>
      <c r="DX181" s="25"/>
      <c r="DY181" s="25"/>
      <c r="DZ181" s="25"/>
      <c r="EA181" s="25"/>
      <c r="EB181" s="25"/>
      <c r="EC181" s="25"/>
      <c r="ED181" s="25"/>
      <c r="EE181" s="25"/>
      <c r="EF181" s="25"/>
      <c r="EG181" s="25"/>
      <c r="EH181" s="25"/>
      <c r="EI181" s="25"/>
      <c r="EJ181" s="25"/>
      <c r="EK181" s="25"/>
      <c r="EL181" s="25"/>
      <c r="EM181" s="25"/>
      <c r="EN181" s="25"/>
      <c r="EO181" s="25"/>
      <c r="EP181" s="25"/>
      <c r="EQ181" s="25"/>
      <c r="ER181" s="25"/>
      <c r="ES181" s="25"/>
      <c r="ET181" s="25"/>
      <c r="EU181" s="25"/>
      <c r="EV181" s="25"/>
      <c r="EW181" s="25"/>
      <c r="EX181" s="25"/>
      <c r="EY181" s="25"/>
      <c r="EZ181" s="25"/>
      <c r="FA181" s="25"/>
      <c r="FB181" s="25"/>
      <c r="FC181" s="25"/>
      <c r="FD181" s="25"/>
      <c r="FE181" s="25"/>
      <c r="FF181" s="25"/>
      <c r="FG181" s="25"/>
      <c r="FH181" s="25"/>
      <c r="FI181" s="25"/>
      <c r="FJ181" s="25"/>
      <c r="FK181" s="25"/>
      <c r="FL181" s="25"/>
      <c r="FM181" s="25"/>
      <c r="FN181" s="25"/>
      <c r="FO181" s="25"/>
      <c r="FP181" s="25"/>
      <c r="FQ181" s="25"/>
      <c r="FR181" s="25"/>
      <c r="FS181" s="25"/>
      <c r="FT181" s="25"/>
      <c r="FU181" s="25"/>
      <c r="FV181" s="25"/>
      <c r="FW181" s="25"/>
      <c r="FX181" s="25"/>
      <c r="FY181" s="25"/>
      <c r="FZ181" s="25"/>
      <c r="GA181" s="25"/>
      <c r="GB181" s="25"/>
      <c r="GC181" s="25"/>
      <c r="GD181" s="25"/>
      <c r="GE181" s="25"/>
      <c r="GF181" s="25"/>
      <c r="GG181" s="25"/>
      <c r="GH181" s="25"/>
      <c r="GI181" s="25"/>
      <c r="GJ181" s="25"/>
      <c r="GK181" s="25"/>
      <c r="GL181" s="25"/>
      <c r="GM181" s="25"/>
      <c r="GN181" s="25"/>
      <c r="GO181" s="25"/>
      <c r="GP181" s="25"/>
      <c r="GQ181" s="25"/>
      <c r="GR181" s="25"/>
      <c r="GS181" s="25"/>
      <c r="GT181" s="25"/>
      <c r="GU181" s="25"/>
      <c r="GV181" s="25"/>
      <c r="GW181" s="25"/>
      <c r="GX181" s="25"/>
      <c r="GY181" s="25"/>
      <c r="GZ181" s="25"/>
      <c r="HA181" s="25"/>
      <c r="HB181" s="25"/>
      <c r="HC181" s="25"/>
      <c r="HD181" s="25"/>
      <c r="HE181" s="25"/>
      <c r="HF181" s="25"/>
      <c r="HG181" s="25"/>
      <c r="HH181" s="25"/>
      <c r="HI181" s="25"/>
      <c r="HJ181" s="25"/>
      <c r="HK181" s="25"/>
      <c r="HL181" s="25"/>
      <c r="HM181" s="25"/>
      <c r="HN181" s="25"/>
      <c r="HO181" s="25"/>
      <c r="HP181" s="25"/>
      <c r="HQ181" s="25"/>
      <c r="HR181" s="25"/>
      <c r="HS181" s="25"/>
      <c r="HT181" s="25"/>
      <c r="HU181" s="25"/>
      <c r="HV181" s="25"/>
      <c r="HW181" s="25"/>
      <c r="HX181" s="25"/>
      <c r="HY181" s="25"/>
      <c r="HZ181" s="25"/>
      <c r="IA181" s="25"/>
      <c r="IB181" s="25"/>
      <c r="IC181" s="25"/>
      <c r="ID181" s="25"/>
      <c r="IE181" s="25"/>
      <c r="IF181" s="25"/>
      <c r="IG181" s="25"/>
      <c r="IH181" s="25"/>
      <c r="II181" s="25"/>
      <c r="IJ181" s="25"/>
      <c r="IK181" s="25"/>
      <c r="IL181" s="25"/>
      <c r="IM181" s="25"/>
      <c r="IN181" s="25"/>
      <c r="IO181" s="25"/>
      <c r="IP181" s="25"/>
      <c r="IQ181" s="25"/>
      <c r="IR181" s="25"/>
      <c r="IS181" s="25"/>
      <c r="IT181" s="25"/>
      <c r="IU181" s="25"/>
      <c r="IV181" s="25"/>
    </row>
    <row r="182" spans="2:256" s="27" customFormat="1" x14ac:dyDescent="0.25">
      <c r="B182" s="25"/>
      <c r="C182" s="32"/>
      <c r="D182" s="33"/>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c r="CA182" s="25"/>
      <c r="CB182" s="25"/>
      <c r="CC182" s="25"/>
      <c r="CD182" s="25"/>
      <c r="CE182" s="25"/>
      <c r="CF182" s="25"/>
      <c r="CG182" s="25"/>
      <c r="CH182" s="25"/>
      <c r="CI182" s="25"/>
      <c r="CJ182" s="25"/>
      <c r="CK182" s="25"/>
      <c r="CL182" s="25"/>
      <c r="CM182" s="25"/>
      <c r="CN182" s="25"/>
      <c r="CO182" s="25"/>
      <c r="CP182" s="25"/>
      <c r="CQ182" s="25"/>
      <c r="CR182" s="25"/>
      <c r="CS182" s="25"/>
      <c r="CT182" s="25"/>
      <c r="CU182" s="25"/>
      <c r="CV182" s="25"/>
      <c r="CW182" s="25"/>
      <c r="CX182" s="25"/>
      <c r="CY182" s="25"/>
      <c r="CZ182" s="25"/>
      <c r="DA182" s="25"/>
      <c r="DB182" s="25"/>
      <c r="DC182" s="25"/>
      <c r="DD182" s="25"/>
      <c r="DE182" s="25"/>
      <c r="DF182" s="25"/>
      <c r="DG182" s="25"/>
      <c r="DH182" s="25"/>
      <c r="DI182" s="25"/>
      <c r="DJ182" s="25"/>
      <c r="DK182" s="25"/>
      <c r="DL182" s="25"/>
      <c r="DM182" s="25"/>
      <c r="DN182" s="25"/>
      <c r="DO182" s="25"/>
      <c r="DP182" s="25"/>
      <c r="DQ182" s="25"/>
      <c r="DR182" s="25"/>
      <c r="DS182" s="25"/>
      <c r="DT182" s="25"/>
      <c r="DU182" s="25"/>
      <c r="DV182" s="25"/>
      <c r="DW182" s="25"/>
      <c r="DX182" s="25"/>
      <c r="DY182" s="25"/>
      <c r="DZ182" s="25"/>
      <c r="EA182" s="25"/>
      <c r="EB182" s="25"/>
      <c r="EC182" s="25"/>
      <c r="ED182" s="25"/>
      <c r="EE182" s="25"/>
      <c r="EF182" s="25"/>
      <c r="EG182" s="25"/>
      <c r="EH182" s="25"/>
      <c r="EI182" s="25"/>
      <c r="EJ182" s="25"/>
      <c r="EK182" s="25"/>
      <c r="EL182" s="25"/>
      <c r="EM182" s="25"/>
      <c r="EN182" s="25"/>
      <c r="EO182" s="25"/>
      <c r="EP182" s="25"/>
      <c r="EQ182" s="25"/>
      <c r="ER182" s="25"/>
      <c r="ES182" s="25"/>
      <c r="ET182" s="25"/>
      <c r="EU182" s="25"/>
      <c r="EV182" s="25"/>
      <c r="EW182" s="25"/>
      <c r="EX182" s="25"/>
      <c r="EY182" s="25"/>
      <c r="EZ182" s="25"/>
      <c r="FA182" s="25"/>
      <c r="FB182" s="25"/>
      <c r="FC182" s="25"/>
      <c r="FD182" s="25"/>
      <c r="FE182" s="25"/>
      <c r="FF182" s="25"/>
      <c r="FG182" s="25"/>
      <c r="FH182" s="25"/>
      <c r="FI182" s="25"/>
      <c r="FJ182" s="25"/>
      <c r="FK182" s="25"/>
      <c r="FL182" s="25"/>
      <c r="FM182" s="25"/>
      <c r="FN182" s="25"/>
      <c r="FO182" s="25"/>
      <c r="FP182" s="25"/>
      <c r="FQ182" s="25"/>
      <c r="FR182" s="25"/>
      <c r="FS182" s="25"/>
      <c r="FT182" s="25"/>
      <c r="FU182" s="25"/>
      <c r="FV182" s="25"/>
      <c r="FW182" s="25"/>
      <c r="FX182" s="25"/>
      <c r="FY182" s="25"/>
      <c r="FZ182" s="25"/>
      <c r="GA182" s="25"/>
      <c r="GB182" s="25"/>
      <c r="GC182" s="25"/>
      <c r="GD182" s="25"/>
      <c r="GE182" s="25"/>
      <c r="GF182" s="25"/>
      <c r="GG182" s="25"/>
      <c r="GH182" s="25"/>
      <c r="GI182" s="25"/>
      <c r="GJ182" s="25"/>
      <c r="GK182" s="25"/>
      <c r="GL182" s="25"/>
      <c r="GM182" s="25"/>
      <c r="GN182" s="25"/>
      <c r="GO182" s="25"/>
      <c r="GP182" s="25"/>
      <c r="GQ182" s="25"/>
      <c r="GR182" s="25"/>
      <c r="GS182" s="25"/>
      <c r="GT182" s="25"/>
      <c r="GU182" s="25"/>
      <c r="GV182" s="25"/>
      <c r="GW182" s="25"/>
      <c r="GX182" s="25"/>
      <c r="GY182" s="25"/>
      <c r="GZ182" s="25"/>
      <c r="HA182" s="25"/>
      <c r="HB182" s="25"/>
      <c r="HC182" s="25"/>
      <c r="HD182" s="25"/>
      <c r="HE182" s="25"/>
      <c r="HF182" s="25"/>
      <c r="HG182" s="25"/>
      <c r="HH182" s="25"/>
      <c r="HI182" s="25"/>
      <c r="HJ182" s="25"/>
      <c r="HK182" s="25"/>
      <c r="HL182" s="25"/>
      <c r="HM182" s="25"/>
      <c r="HN182" s="25"/>
      <c r="HO182" s="25"/>
      <c r="HP182" s="25"/>
      <c r="HQ182" s="25"/>
      <c r="HR182" s="25"/>
      <c r="HS182" s="25"/>
      <c r="HT182" s="25"/>
      <c r="HU182" s="25"/>
      <c r="HV182" s="25"/>
      <c r="HW182" s="25"/>
      <c r="HX182" s="25"/>
      <c r="HY182" s="25"/>
      <c r="HZ182" s="25"/>
      <c r="IA182" s="25"/>
      <c r="IB182" s="25"/>
      <c r="IC182" s="25"/>
      <c r="ID182" s="25"/>
      <c r="IE182" s="25"/>
      <c r="IF182" s="25"/>
      <c r="IG182" s="25"/>
      <c r="IH182" s="25"/>
      <c r="II182" s="25"/>
      <c r="IJ182" s="25"/>
      <c r="IK182" s="25"/>
      <c r="IL182" s="25"/>
      <c r="IM182" s="25"/>
      <c r="IN182" s="25"/>
      <c r="IO182" s="25"/>
      <c r="IP182" s="25"/>
      <c r="IQ182" s="25"/>
      <c r="IR182" s="25"/>
      <c r="IS182" s="25"/>
      <c r="IT182" s="25"/>
      <c r="IU182" s="25"/>
      <c r="IV182" s="25"/>
    </row>
    <row r="183" spans="2:256" s="27" customFormat="1" x14ac:dyDescent="0.25">
      <c r="B183" s="25"/>
      <c r="C183" s="32"/>
      <c r="D183" s="33"/>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c r="CA183" s="25"/>
      <c r="CB183" s="25"/>
      <c r="CC183" s="25"/>
      <c r="CD183" s="25"/>
      <c r="CE183" s="25"/>
      <c r="CF183" s="25"/>
      <c r="CG183" s="25"/>
      <c r="CH183" s="25"/>
      <c r="CI183" s="25"/>
      <c r="CJ183" s="25"/>
      <c r="CK183" s="25"/>
      <c r="CL183" s="25"/>
      <c r="CM183" s="25"/>
      <c r="CN183" s="25"/>
      <c r="CO183" s="25"/>
      <c r="CP183" s="25"/>
      <c r="CQ183" s="25"/>
      <c r="CR183" s="25"/>
      <c r="CS183" s="25"/>
      <c r="CT183" s="25"/>
      <c r="CU183" s="25"/>
      <c r="CV183" s="25"/>
      <c r="CW183" s="25"/>
      <c r="CX183" s="25"/>
      <c r="CY183" s="25"/>
      <c r="CZ183" s="25"/>
      <c r="DA183" s="25"/>
      <c r="DB183" s="25"/>
      <c r="DC183" s="25"/>
      <c r="DD183" s="25"/>
      <c r="DE183" s="25"/>
      <c r="DF183" s="25"/>
      <c r="DG183" s="25"/>
      <c r="DH183" s="25"/>
      <c r="DI183" s="25"/>
      <c r="DJ183" s="25"/>
      <c r="DK183" s="25"/>
      <c r="DL183" s="25"/>
      <c r="DM183" s="25"/>
      <c r="DN183" s="25"/>
      <c r="DO183" s="25"/>
      <c r="DP183" s="25"/>
      <c r="DQ183" s="25"/>
      <c r="DR183" s="25"/>
      <c r="DS183" s="25"/>
      <c r="DT183" s="25"/>
      <c r="DU183" s="25"/>
      <c r="DV183" s="25"/>
      <c r="DW183" s="25"/>
      <c r="DX183" s="25"/>
      <c r="DY183" s="25"/>
      <c r="DZ183" s="25"/>
      <c r="EA183" s="25"/>
      <c r="EB183" s="25"/>
      <c r="EC183" s="25"/>
      <c r="ED183" s="25"/>
      <c r="EE183" s="25"/>
      <c r="EF183" s="25"/>
      <c r="EG183" s="25"/>
      <c r="EH183" s="25"/>
      <c r="EI183" s="25"/>
      <c r="EJ183" s="25"/>
      <c r="EK183" s="25"/>
      <c r="EL183" s="25"/>
      <c r="EM183" s="25"/>
      <c r="EN183" s="25"/>
      <c r="EO183" s="25"/>
      <c r="EP183" s="25"/>
      <c r="EQ183" s="25"/>
      <c r="ER183" s="25"/>
      <c r="ES183" s="25"/>
      <c r="ET183" s="25"/>
      <c r="EU183" s="25"/>
      <c r="EV183" s="25"/>
      <c r="EW183" s="25"/>
      <c r="EX183" s="25"/>
      <c r="EY183" s="25"/>
      <c r="EZ183" s="25"/>
      <c r="FA183" s="25"/>
      <c r="FB183" s="25"/>
      <c r="FC183" s="25"/>
      <c r="FD183" s="25"/>
      <c r="FE183" s="25"/>
      <c r="FF183" s="25"/>
      <c r="FG183" s="25"/>
      <c r="FH183" s="25"/>
      <c r="FI183" s="25"/>
      <c r="FJ183" s="25"/>
      <c r="FK183" s="25"/>
      <c r="FL183" s="25"/>
      <c r="FM183" s="25"/>
      <c r="FN183" s="25"/>
      <c r="FO183" s="25"/>
      <c r="FP183" s="25"/>
      <c r="FQ183" s="25"/>
      <c r="FR183" s="25"/>
      <c r="FS183" s="25"/>
      <c r="FT183" s="25"/>
      <c r="FU183" s="25"/>
      <c r="FV183" s="25"/>
      <c r="FW183" s="25"/>
      <c r="FX183" s="25"/>
      <c r="FY183" s="25"/>
      <c r="FZ183" s="25"/>
      <c r="GA183" s="25"/>
      <c r="GB183" s="25"/>
      <c r="GC183" s="25"/>
      <c r="GD183" s="25"/>
      <c r="GE183" s="25"/>
      <c r="GF183" s="25"/>
      <c r="GG183" s="25"/>
      <c r="GH183" s="25"/>
      <c r="GI183" s="25"/>
      <c r="GJ183" s="25"/>
      <c r="GK183" s="25"/>
      <c r="GL183" s="25"/>
      <c r="GM183" s="25"/>
      <c r="GN183" s="25"/>
      <c r="GO183" s="25"/>
      <c r="GP183" s="25"/>
      <c r="GQ183" s="25"/>
      <c r="GR183" s="25"/>
      <c r="GS183" s="25"/>
      <c r="GT183" s="25"/>
      <c r="GU183" s="25"/>
      <c r="GV183" s="25"/>
      <c r="GW183" s="25"/>
      <c r="GX183" s="25"/>
      <c r="GY183" s="25"/>
      <c r="GZ183" s="25"/>
      <c r="HA183" s="25"/>
      <c r="HB183" s="25"/>
      <c r="HC183" s="25"/>
      <c r="HD183" s="25"/>
      <c r="HE183" s="25"/>
      <c r="HF183" s="25"/>
      <c r="HG183" s="25"/>
      <c r="HH183" s="25"/>
      <c r="HI183" s="25"/>
      <c r="HJ183" s="25"/>
      <c r="HK183" s="25"/>
      <c r="HL183" s="25"/>
      <c r="HM183" s="25"/>
      <c r="HN183" s="25"/>
      <c r="HO183" s="25"/>
      <c r="HP183" s="25"/>
      <c r="HQ183" s="25"/>
      <c r="HR183" s="25"/>
      <c r="HS183" s="25"/>
      <c r="HT183" s="25"/>
      <c r="HU183" s="25"/>
      <c r="HV183" s="25"/>
      <c r="HW183" s="25"/>
      <c r="HX183" s="25"/>
      <c r="HY183" s="25"/>
      <c r="HZ183" s="25"/>
      <c r="IA183" s="25"/>
      <c r="IB183" s="25"/>
      <c r="IC183" s="25"/>
      <c r="ID183" s="25"/>
      <c r="IE183" s="25"/>
      <c r="IF183" s="25"/>
      <c r="IG183" s="25"/>
      <c r="IH183" s="25"/>
      <c r="II183" s="25"/>
      <c r="IJ183" s="25"/>
      <c r="IK183" s="25"/>
      <c r="IL183" s="25"/>
      <c r="IM183" s="25"/>
      <c r="IN183" s="25"/>
      <c r="IO183" s="25"/>
      <c r="IP183" s="25"/>
      <c r="IQ183" s="25"/>
      <c r="IR183" s="25"/>
      <c r="IS183" s="25"/>
      <c r="IT183" s="25"/>
      <c r="IU183" s="25"/>
      <c r="IV183" s="25"/>
    </row>
    <row r="184" spans="2:256" s="27" customFormat="1" x14ac:dyDescent="0.25">
      <c r="B184" s="25"/>
      <c r="C184" s="32"/>
      <c r="D184" s="33"/>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c r="CA184" s="25"/>
      <c r="CB184" s="25"/>
      <c r="CC184" s="25"/>
      <c r="CD184" s="25"/>
      <c r="CE184" s="25"/>
      <c r="CF184" s="25"/>
      <c r="CG184" s="25"/>
      <c r="CH184" s="25"/>
      <c r="CI184" s="25"/>
      <c r="CJ184" s="25"/>
      <c r="CK184" s="25"/>
      <c r="CL184" s="25"/>
      <c r="CM184" s="25"/>
      <c r="CN184" s="25"/>
      <c r="CO184" s="25"/>
      <c r="CP184" s="25"/>
      <c r="CQ184" s="25"/>
      <c r="CR184" s="25"/>
      <c r="CS184" s="25"/>
      <c r="CT184" s="25"/>
      <c r="CU184" s="25"/>
      <c r="CV184" s="25"/>
      <c r="CW184" s="25"/>
      <c r="CX184" s="25"/>
      <c r="CY184" s="25"/>
      <c r="CZ184" s="25"/>
      <c r="DA184" s="25"/>
      <c r="DB184" s="25"/>
      <c r="DC184" s="25"/>
      <c r="DD184" s="25"/>
      <c r="DE184" s="25"/>
      <c r="DF184" s="25"/>
      <c r="DG184" s="25"/>
      <c r="DH184" s="25"/>
      <c r="DI184" s="25"/>
      <c r="DJ184" s="25"/>
      <c r="DK184" s="25"/>
      <c r="DL184" s="25"/>
      <c r="DM184" s="25"/>
      <c r="DN184" s="25"/>
      <c r="DO184" s="25"/>
      <c r="DP184" s="25"/>
      <c r="DQ184" s="25"/>
      <c r="DR184" s="25"/>
      <c r="DS184" s="25"/>
      <c r="DT184" s="25"/>
      <c r="DU184" s="25"/>
      <c r="DV184" s="25"/>
      <c r="DW184" s="25"/>
      <c r="DX184" s="25"/>
      <c r="DY184" s="25"/>
      <c r="DZ184" s="25"/>
      <c r="EA184" s="25"/>
      <c r="EB184" s="25"/>
      <c r="EC184" s="25"/>
      <c r="ED184" s="25"/>
      <c r="EE184" s="25"/>
      <c r="EF184" s="25"/>
      <c r="EG184" s="25"/>
      <c r="EH184" s="25"/>
      <c r="EI184" s="25"/>
      <c r="EJ184" s="25"/>
      <c r="EK184" s="25"/>
      <c r="EL184" s="25"/>
      <c r="EM184" s="25"/>
      <c r="EN184" s="25"/>
      <c r="EO184" s="25"/>
      <c r="EP184" s="25"/>
      <c r="EQ184" s="25"/>
      <c r="ER184" s="25"/>
      <c r="ES184" s="25"/>
      <c r="ET184" s="25"/>
      <c r="EU184" s="25"/>
      <c r="EV184" s="25"/>
      <c r="EW184" s="25"/>
      <c r="EX184" s="25"/>
      <c r="EY184" s="25"/>
      <c r="EZ184" s="25"/>
      <c r="FA184" s="25"/>
      <c r="FB184" s="25"/>
      <c r="FC184" s="25"/>
      <c r="FD184" s="25"/>
      <c r="FE184" s="25"/>
      <c r="FF184" s="25"/>
      <c r="FG184" s="25"/>
      <c r="FH184" s="25"/>
      <c r="FI184" s="25"/>
      <c r="FJ184" s="25"/>
      <c r="FK184" s="25"/>
      <c r="FL184" s="25"/>
      <c r="FM184" s="25"/>
      <c r="FN184" s="25"/>
      <c r="FO184" s="25"/>
      <c r="FP184" s="25"/>
      <c r="FQ184" s="25"/>
      <c r="FR184" s="25"/>
      <c r="FS184" s="25"/>
      <c r="FT184" s="25"/>
      <c r="FU184" s="25"/>
      <c r="FV184" s="25"/>
      <c r="FW184" s="25"/>
      <c r="FX184" s="25"/>
      <c r="FY184" s="25"/>
      <c r="FZ184" s="25"/>
      <c r="GA184" s="25"/>
      <c r="GB184" s="25"/>
      <c r="GC184" s="25"/>
      <c r="GD184" s="25"/>
      <c r="GE184" s="25"/>
      <c r="GF184" s="25"/>
      <c r="GG184" s="25"/>
      <c r="GH184" s="25"/>
      <c r="GI184" s="25"/>
      <c r="GJ184" s="25"/>
      <c r="GK184" s="25"/>
      <c r="GL184" s="25"/>
      <c r="GM184" s="25"/>
      <c r="GN184" s="25"/>
      <c r="GO184" s="25"/>
      <c r="GP184" s="25"/>
      <c r="GQ184" s="25"/>
      <c r="GR184" s="25"/>
      <c r="GS184" s="25"/>
      <c r="GT184" s="25"/>
      <c r="GU184" s="25"/>
      <c r="GV184" s="25"/>
      <c r="GW184" s="25"/>
      <c r="GX184" s="25"/>
      <c r="GY184" s="25"/>
      <c r="GZ184" s="25"/>
      <c r="HA184" s="25"/>
      <c r="HB184" s="25"/>
      <c r="HC184" s="25"/>
      <c r="HD184" s="25"/>
      <c r="HE184" s="25"/>
      <c r="HF184" s="25"/>
      <c r="HG184" s="25"/>
      <c r="HH184" s="25"/>
      <c r="HI184" s="25"/>
      <c r="HJ184" s="25"/>
      <c r="HK184" s="25"/>
      <c r="HL184" s="25"/>
      <c r="HM184" s="25"/>
      <c r="HN184" s="25"/>
      <c r="HO184" s="25"/>
      <c r="HP184" s="25"/>
      <c r="HQ184" s="25"/>
      <c r="HR184" s="25"/>
      <c r="HS184" s="25"/>
      <c r="HT184" s="25"/>
      <c r="HU184" s="25"/>
      <c r="HV184" s="25"/>
      <c r="HW184" s="25"/>
      <c r="HX184" s="25"/>
      <c r="HY184" s="25"/>
      <c r="HZ184" s="25"/>
      <c r="IA184" s="25"/>
      <c r="IB184" s="25"/>
      <c r="IC184" s="25"/>
      <c r="ID184" s="25"/>
      <c r="IE184" s="25"/>
      <c r="IF184" s="25"/>
      <c r="IG184" s="25"/>
      <c r="IH184" s="25"/>
      <c r="II184" s="25"/>
      <c r="IJ184" s="25"/>
      <c r="IK184" s="25"/>
      <c r="IL184" s="25"/>
      <c r="IM184" s="25"/>
      <c r="IN184" s="25"/>
      <c r="IO184" s="25"/>
      <c r="IP184" s="25"/>
      <c r="IQ184" s="25"/>
      <c r="IR184" s="25"/>
      <c r="IS184" s="25"/>
      <c r="IT184" s="25"/>
      <c r="IU184" s="25"/>
      <c r="IV184" s="25"/>
    </row>
    <row r="185" spans="2:256" s="27" customFormat="1" x14ac:dyDescent="0.25">
      <c r="B185" s="25"/>
      <c r="C185" s="32"/>
      <c r="D185" s="33"/>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c r="CA185" s="25"/>
      <c r="CB185" s="25"/>
      <c r="CC185" s="25"/>
      <c r="CD185" s="25"/>
      <c r="CE185" s="25"/>
      <c r="CF185" s="25"/>
      <c r="CG185" s="25"/>
      <c r="CH185" s="25"/>
      <c r="CI185" s="25"/>
      <c r="CJ185" s="25"/>
      <c r="CK185" s="25"/>
      <c r="CL185" s="25"/>
      <c r="CM185" s="25"/>
      <c r="CN185" s="25"/>
      <c r="CO185" s="25"/>
      <c r="CP185" s="25"/>
      <c r="CQ185" s="25"/>
      <c r="CR185" s="25"/>
      <c r="CS185" s="25"/>
      <c r="CT185" s="25"/>
      <c r="CU185" s="25"/>
      <c r="CV185" s="25"/>
      <c r="CW185" s="25"/>
      <c r="CX185" s="25"/>
      <c r="CY185" s="25"/>
      <c r="CZ185" s="25"/>
      <c r="DA185" s="25"/>
      <c r="DB185" s="25"/>
      <c r="DC185" s="25"/>
      <c r="DD185" s="25"/>
      <c r="DE185" s="25"/>
      <c r="DF185" s="25"/>
      <c r="DG185" s="25"/>
      <c r="DH185" s="25"/>
      <c r="DI185" s="25"/>
      <c r="DJ185" s="25"/>
      <c r="DK185" s="25"/>
      <c r="DL185" s="25"/>
      <c r="DM185" s="25"/>
      <c r="DN185" s="25"/>
      <c r="DO185" s="25"/>
      <c r="DP185" s="25"/>
      <c r="DQ185" s="25"/>
      <c r="DR185" s="25"/>
      <c r="DS185" s="25"/>
      <c r="DT185" s="25"/>
      <c r="DU185" s="25"/>
      <c r="DV185" s="25"/>
      <c r="DW185" s="25"/>
      <c r="DX185" s="25"/>
      <c r="DY185" s="25"/>
      <c r="DZ185" s="25"/>
      <c r="EA185" s="25"/>
      <c r="EB185" s="25"/>
      <c r="EC185" s="25"/>
      <c r="ED185" s="25"/>
      <c r="EE185" s="25"/>
      <c r="EF185" s="25"/>
      <c r="EG185" s="25"/>
      <c r="EH185" s="25"/>
      <c r="EI185" s="25"/>
      <c r="EJ185" s="25"/>
      <c r="EK185" s="25"/>
      <c r="EL185" s="25"/>
      <c r="EM185" s="25"/>
      <c r="EN185" s="25"/>
      <c r="EO185" s="25"/>
      <c r="EP185" s="25"/>
      <c r="EQ185" s="25"/>
      <c r="ER185" s="25"/>
      <c r="ES185" s="25"/>
      <c r="ET185" s="25"/>
      <c r="EU185" s="25"/>
      <c r="EV185" s="25"/>
      <c r="EW185" s="25"/>
      <c r="EX185" s="25"/>
      <c r="EY185" s="25"/>
      <c r="EZ185" s="25"/>
      <c r="FA185" s="25"/>
      <c r="FB185" s="25"/>
      <c r="FC185" s="25"/>
      <c r="FD185" s="25"/>
      <c r="FE185" s="25"/>
      <c r="FF185" s="25"/>
      <c r="FG185" s="25"/>
      <c r="FH185" s="25"/>
      <c r="FI185" s="25"/>
      <c r="FJ185" s="25"/>
      <c r="FK185" s="25"/>
      <c r="FL185" s="25"/>
      <c r="FM185" s="25"/>
      <c r="FN185" s="25"/>
      <c r="FO185" s="25"/>
      <c r="FP185" s="25"/>
      <c r="FQ185" s="25"/>
      <c r="FR185" s="25"/>
      <c r="FS185" s="25"/>
      <c r="FT185" s="25"/>
      <c r="FU185" s="25"/>
      <c r="FV185" s="25"/>
      <c r="FW185" s="25"/>
      <c r="FX185" s="25"/>
      <c r="FY185" s="25"/>
      <c r="FZ185" s="25"/>
      <c r="GA185" s="25"/>
      <c r="GB185" s="25"/>
      <c r="GC185" s="25"/>
      <c r="GD185" s="25"/>
      <c r="GE185" s="25"/>
      <c r="GF185" s="25"/>
      <c r="GG185" s="25"/>
      <c r="GH185" s="25"/>
      <c r="GI185" s="25"/>
      <c r="GJ185" s="25"/>
      <c r="GK185" s="25"/>
      <c r="GL185" s="25"/>
      <c r="GM185" s="25"/>
      <c r="GN185" s="25"/>
      <c r="GO185" s="25"/>
      <c r="GP185" s="25"/>
      <c r="GQ185" s="25"/>
      <c r="GR185" s="25"/>
      <c r="GS185" s="25"/>
      <c r="GT185" s="25"/>
      <c r="GU185" s="25"/>
      <c r="GV185" s="25"/>
      <c r="GW185" s="25"/>
      <c r="GX185" s="25"/>
      <c r="GY185" s="25"/>
      <c r="GZ185" s="25"/>
      <c r="HA185" s="25"/>
      <c r="HB185" s="25"/>
      <c r="HC185" s="25"/>
      <c r="HD185" s="25"/>
      <c r="HE185" s="25"/>
      <c r="HF185" s="25"/>
      <c r="HG185" s="25"/>
      <c r="HH185" s="25"/>
      <c r="HI185" s="25"/>
      <c r="HJ185" s="25"/>
      <c r="HK185" s="25"/>
      <c r="HL185" s="25"/>
      <c r="HM185" s="25"/>
      <c r="HN185" s="25"/>
      <c r="HO185" s="25"/>
      <c r="HP185" s="25"/>
      <c r="HQ185" s="25"/>
      <c r="HR185" s="25"/>
      <c r="HS185" s="25"/>
      <c r="HT185" s="25"/>
      <c r="HU185" s="25"/>
      <c r="HV185" s="25"/>
      <c r="HW185" s="25"/>
      <c r="HX185" s="25"/>
      <c r="HY185" s="25"/>
      <c r="HZ185" s="25"/>
      <c r="IA185" s="25"/>
      <c r="IB185" s="25"/>
      <c r="IC185" s="25"/>
      <c r="ID185" s="25"/>
      <c r="IE185" s="25"/>
      <c r="IF185" s="25"/>
      <c r="IG185" s="25"/>
      <c r="IH185" s="25"/>
      <c r="II185" s="25"/>
      <c r="IJ185" s="25"/>
      <c r="IK185" s="25"/>
      <c r="IL185" s="25"/>
      <c r="IM185" s="25"/>
      <c r="IN185" s="25"/>
      <c r="IO185" s="25"/>
      <c r="IP185" s="25"/>
      <c r="IQ185" s="25"/>
      <c r="IR185" s="25"/>
      <c r="IS185" s="25"/>
      <c r="IT185" s="25"/>
      <c r="IU185" s="25"/>
      <c r="IV185" s="25"/>
    </row>
    <row r="186" spans="2:256" s="27" customFormat="1" x14ac:dyDescent="0.25">
      <c r="B186" s="25"/>
      <c r="C186" s="32"/>
      <c r="D186" s="33"/>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c r="CA186" s="25"/>
      <c r="CB186" s="25"/>
      <c r="CC186" s="25"/>
      <c r="CD186" s="25"/>
      <c r="CE186" s="25"/>
      <c r="CF186" s="25"/>
      <c r="CG186" s="25"/>
      <c r="CH186" s="25"/>
      <c r="CI186" s="25"/>
      <c r="CJ186" s="25"/>
      <c r="CK186" s="25"/>
      <c r="CL186" s="25"/>
      <c r="CM186" s="25"/>
      <c r="CN186" s="25"/>
      <c r="CO186" s="25"/>
      <c r="CP186" s="25"/>
      <c r="CQ186" s="25"/>
      <c r="CR186" s="25"/>
      <c r="CS186" s="25"/>
      <c r="CT186" s="25"/>
      <c r="CU186" s="25"/>
      <c r="CV186" s="25"/>
      <c r="CW186" s="25"/>
      <c r="CX186" s="25"/>
      <c r="CY186" s="25"/>
      <c r="CZ186" s="25"/>
      <c r="DA186" s="25"/>
      <c r="DB186" s="25"/>
      <c r="DC186" s="25"/>
      <c r="DD186" s="25"/>
      <c r="DE186" s="25"/>
      <c r="DF186" s="25"/>
      <c r="DG186" s="25"/>
      <c r="DH186" s="25"/>
      <c r="DI186" s="25"/>
      <c r="DJ186" s="25"/>
      <c r="DK186" s="25"/>
      <c r="DL186" s="25"/>
      <c r="DM186" s="25"/>
      <c r="DN186" s="25"/>
      <c r="DO186" s="25"/>
      <c r="DP186" s="25"/>
      <c r="DQ186" s="25"/>
      <c r="DR186" s="25"/>
      <c r="DS186" s="25"/>
      <c r="DT186" s="25"/>
      <c r="DU186" s="25"/>
      <c r="DV186" s="25"/>
      <c r="DW186" s="25"/>
      <c r="DX186" s="25"/>
      <c r="DY186" s="25"/>
      <c r="DZ186" s="25"/>
      <c r="EA186" s="25"/>
      <c r="EB186" s="25"/>
      <c r="EC186" s="25"/>
      <c r="ED186" s="25"/>
      <c r="EE186" s="25"/>
      <c r="EF186" s="25"/>
      <c r="EG186" s="25"/>
      <c r="EH186" s="25"/>
      <c r="EI186" s="25"/>
      <c r="EJ186" s="25"/>
      <c r="EK186" s="25"/>
      <c r="EL186" s="25"/>
      <c r="EM186" s="25"/>
      <c r="EN186" s="25"/>
      <c r="EO186" s="25"/>
      <c r="EP186" s="25"/>
      <c r="EQ186" s="25"/>
      <c r="ER186" s="25"/>
      <c r="ES186" s="25"/>
      <c r="ET186" s="25"/>
      <c r="EU186" s="25"/>
      <c r="EV186" s="25"/>
      <c r="EW186" s="25"/>
      <c r="EX186" s="25"/>
      <c r="EY186" s="25"/>
      <c r="EZ186" s="25"/>
      <c r="FA186" s="25"/>
      <c r="FB186" s="25"/>
      <c r="FC186" s="25"/>
      <c r="FD186" s="25"/>
      <c r="FE186" s="25"/>
      <c r="FF186" s="25"/>
      <c r="FG186" s="25"/>
      <c r="FH186" s="25"/>
      <c r="FI186" s="25"/>
      <c r="FJ186" s="25"/>
      <c r="FK186" s="25"/>
      <c r="FL186" s="25"/>
      <c r="FM186" s="25"/>
      <c r="FN186" s="25"/>
      <c r="FO186" s="25"/>
      <c r="FP186" s="25"/>
      <c r="FQ186" s="25"/>
      <c r="FR186" s="25"/>
      <c r="FS186" s="25"/>
      <c r="FT186" s="25"/>
      <c r="FU186" s="25"/>
      <c r="FV186" s="25"/>
      <c r="FW186" s="25"/>
      <c r="FX186" s="25"/>
      <c r="FY186" s="25"/>
      <c r="FZ186" s="25"/>
      <c r="GA186" s="25"/>
      <c r="GB186" s="25"/>
      <c r="GC186" s="25"/>
      <c r="GD186" s="25"/>
      <c r="GE186" s="25"/>
      <c r="GF186" s="25"/>
      <c r="GG186" s="25"/>
      <c r="GH186" s="25"/>
      <c r="GI186" s="25"/>
      <c r="GJ186" s="25"/>
      <c r="GK186" s="25"/>
      <c r="GL186" s="25"/>
      <c r="GM186" s="25"/>
      <c r="GN186" s="25"/>
      <c r="GO186" s="25"/>
      <c r="GP186" s="25"/>
      <c r="GQ186" s="25"/>
      <c r="GR186" s="25"/>
      <c r="GS186" s="25"/>
      <c r="GT186" s="25"/>
      <c r="GU186" s="25"/>
      <c r="GV186" s="25"/>
      <c r="GW186" s="25"/>
      <c r="GX186" s="25"/>
      <c r="GY186" s="25"/>
      <c r="GZ186" s="25"/>
      <c r="HA186" s="25"/>
      <c r="HB186" s="25"/>
      <c r="HC186" s="25"/>
      <c r="HD186" s="25"/>
      <c r="HE186" s="25"/>
      <c r="HF186" s="25"/>
      <c r="HG186" s="25"/>
      <c r="HH186" s="25"/>
      <c r="HI186" s="25"/>
      <c r="HJ186" s="25"/>
      <c r="HK186" s="25"/>
      <c r="HL186" s="25"/>
      <c r="HM186" s="25"/>
      <c r="HN186" s="25"/>
      <c r="HO186" s="25"/>
      <c r="HP186" s="25"/>
      <c r="HQ186" s="25"/>
      <c r="HR186" s="25"/>
      <c r="HS186" s="25"/>
      <c r="HT186" s="25"/>
      <c r="HU186" s="25"/>
      <c r="HV186" s="25"/>
      <c r="HW186" s="25"/>
      <c r="HX186" s="25"/>
      <c r="HY186" s="25"/>
      <c r="HZ186" s="25"/>
      <c r="IA186" s="25"/>
      <c r="IB186" s="25"/>
      <c r="IC186" s="25"/>
      <c r="ID186" s="25"/>
      <c r="IE186" s="25"/>
      <c r="IF186" s="25"/>
      <c r="IG186" s="25"/>
      <c r="IH186" s="25"/>
      <c r="II186" s="25"/>
      <c r="IJ186" s="25"/>
      <c r="IK186" s="25"/>
      <c r="IL186" s="25"/>
      <c r="IM186" s="25"/>
      <c r="IN186" s="25"/>
      <c r="IO186" s="25"/>
      <c r="IP186" s="25"/>
      <c r="IQ186" s="25"/>
      <c r="IR186" s="25"/>
      <c r="IS186" s="25"/>
      <c r="IT186" s="25"/>
      <c r="IU186" s="25"/>
      <c r="IV186" s="25"/>
    </row>
    <row r="187" spans="2:256" s="27" customFormat="1" x14ac:dyDescent="0.25">
      <c r="B187" s="25"/>
      <c r="C187" s="32"/>
      <c r="D187" s="33"/>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25"/>
      <c r="CB187" s="25"/>
      <c r="CC187" s="25"/>
      <c r="CD187" s="25"/>
      <c r="CE187" s="25"/>
      <c r="CF187" s="25"/>
      <c r="CG187" s="25"/>
      <c r="CH187" s="25"/>
      <c r="CI187" s="25"/>
      <c r="CJ187" s="25"/>
      <c r="CK187" s="25"/>
      <c r="CL187" s="25"/>
      <c r="CM187" s="25"/>
      <c r="CN187" s="25"/>
      <c r="CO187" s="25"/>
      <c r="CP187" s="25"/>
      <c r="CQ187" s="25"/>
      <c r="CR187" s="25"/>
      <c r="CS187" s="25"/>
      <c r="CT187" s="25"/>
      <c r="CU187" s="25"/>
      <c r="CV187" s="25"/>
      <c r="CW187" s="25"/>
      <c r="CX187" s="25"/>
      <c r="CY187" s="25"/>
      <c r="CZ187" s="25"/>
      <c r="DA187" s="25"/>
      <c r="DB187" s="25"/>
      <c r="DC187" s="25"/>
      <c r="DD187" s="25"/>
      <c r="DE187" s="25"/>
      <c r="DF187" s="25"/>
      <c r="DG187" s="25"/>
      <c r="DH187" s="25"/>
      <c r="DI187" s="25"/>
      <c r="DJ187" s="25"/>
      <c r="DK187" s="25"/>
      <c r="DL187" s="25"/>
      <c r="DM187" s="25"/>
      <c r="DN187" s="25"/>
      <c r="DO187" s="25"/>
      <c r="DP187" s="25"/>
      <c r="DQ187" s="25"/>
      <c r="DR187" s="25"/>
      <c r="DS187" s="25"/>
      <c r="DT187" s="25"/>
      <c r="DU187" s="25"/>
      <c r="DV187" s="25"/>
      <c r="DW187" s="25"/>
      <c r="DX187" s="25"/>
      <c r="DY187" s="25"/>
      <c r="DZ187" s="25"/>
      <c r="EA187" s="25"/>
      <c r="EB187" s="25"/>
      <c r="EC187" s="25"/>
      <c r="ED187" s="25"/>
      <c r="EE187" s="25"/>
      <c r="EF187" s="25"/>
      <c r="EG187" s="25"/>
      <c r="EH187" s="25"/>
      <c r="EI187" s="25"/>
      <c r="EJ187" s="25"/>
      <c r="EK187" s="25"/>
      <c r="EL187" s="25"/>
      <c r="EM187" s="25"/>
      <c r="EN187" s="25"/>
      <c r="EO187" s="25"/>
      <c r="EP187" s="25"/>
      <c r="EQ187" s="25"/>
      <c r="ER187" s="25"/>
      <c r="ES187" s="25"/>
      <c r="ET187" s="25"/>
      <c r="EU187" s="25"/>
      <c r="EV187" s="25"/>
      <c r="EW187" s="25"/>
      <c r="EX187" s="25"/>
      <c r="EY187" s="25"/>
      <c r="EZ187" s="25"/>
      <c r="FA187" s="25"/>
      <c r="FB187" s="25"/>
      <c r="FC187" s="25"/>
      <c r="FD187" s="25"/>
      <c r="FE187" s="25"/>
      <c r="FF187" s="25"/>
      <c r="FG187" s="25"/>
      <c r="FH187" s="25"/>
      <c r="FI187" s="25"/>
      <c r="FJ187" s="25"/>
      <c r="FK187" s="25"/>
      <c r="FL187" s="25"/>
      <c r="FM187" s="25"/>
      <c r="FN187" s="25"/>
      <c r="FO187" s="25"/>
      <c r="FP187" s="25"/>
      <c r="FQ187" s="25"/>
      <c r="FR187" s="25"/>
      <c r="FS187" s="25"/>
      <c r="FT187" s="25"/>
      <c r="FU187" s="25"/>
      <c r="FV187" s="25"/>
      <c r="FW187" s="25"/>
      <c r="FX187" s="25"/>
      <c r="FY187" s="25"/>
      <c r="FZ187" s="25"/>
      <c r="GA187" s="25"/>
      <c r="GB187" s="25"/>
      <c r="GC187" s="25"/>
      <c r="GD187" s="25"/>
      <c r="GE187" s="25"/>
      <c r="GF187" s="25"/>
      <c r="GG187" s="25"/>
      <c r="GH187" s="25"/>
      <c r="GI187" s="25"/>
      <c r="GJ187" s="25"/>
      <c r="GK187" s="25"/>
      <c r="GL187" s="25"/>
      <c r="GM187" s="25"/>
      <c r="GN187" s="25"/>
      <c r="GO187" s="25"/>
      <c r="GP187" s="25"/>
      <c r="GQ187" s="25"/>
      <c r="GR187" s="25"/>
      <c r="GS187" s="25"/>
      <c r="GT187" s="25"/>
      <c r="GU187" s="25"/>
      <c r="GV187" s="25"/>
      <c r="GW187" s="25"/>
      <c r="GX187" s="25"/>
      <c r="GY187" s="25"/>
      <c r="GZ187" s="25"/>
      <c r="HA187" s="25"/>
      <c r="HB187" s="25"/>
      <c r="HC187" s="25"/>
      <c r="HD187" s="25"/>
      <c r="HE187" s="25"/>
      <c r="HF187" s="25"/>
      <c r="HG187" s="25"/>
      <c r="HH187" s="25"/>
      <c r="HI187" s="25"/>
      <c r="HJ187" s="25"/>
      <c r="HK187" s="25"/>
      <c r="HL187" s="25"/>
      <c r="HM187" s="25"/>
      <c r="HN187" s="25"/>
      <c r="HO187" s="25"/>
      <c r="HP187" s="25"/>
      <c r="HQ187" s="25"/>
      <c r="HR187" s="25"/>
      <c r="HS187" s="25"/>
      <c r="HT187" s="25"/>
      <c r="HU187" s="25"/>
      <c r="HV187" s="25"/>
      <c r="HW187" s="25"/>
      <c r="HX187" s="25"/>
      <c r="HY187" s="25"/>
      <c r="HZ187" s="25"/>
      <c r="IA187" s="25"/>
      <c r="IB187" s="25"/>
      <c r="IC187" s="25"/>
      <c r="ID187" s="25"/>
      <c r="IE187" s="25"/>
      <c r="IF187" s="25"/>
      <c r="IG187" s="25"/>
      <c r="IH187" s="25"/>
      <c r="II187" s="25"/>
      <c r="IJ187" s="25"/>
      <c r="IK187" s="25"/>
      <c r="IL187" s="25"/>
      <c r="IM187" s="25"/>
      <c r="IN187" s="25"/>
      <c r="IO187" s="25"/>
      <c r="IP187" s="25"/>
      <c r="IQ187" s="25"/>
      <c r="IR187" s="25"/>
      <c r="IS187" s="25"/>
      <c r="IT187" s="25"/>
      <c r="IU187" s="25"/>
      <c r="IV187" s="25"/>
    </row>
    <row r="188" spans="2:256" s="27" customFormat="1" x14ac:dyDescent="0.25">
      <c r="B188" s="25"/>
      <c r="C188" s="32"/>
      <c r="D188" s="33"/>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c r="CA188" s="25"/>
      <c r="CB188" s="25"/>
      <c r="CC188" s="25"/>
      <c r="CD188" s="25"/>
      <c r="CE188" s="25"/>
      <c r="CF188" s="25"/>
      <c r="CG188" s="25"/>
      <c r="CH188" s="25"/>
      <c r="CI188" s="25"/>
      <c r="CJ188" s="25"/>
      <c r="CK188" s="25"/>
      <c r="CL188" s="25"/>
      <c r="CM188" s="25"/>
      <c r="CN188" s="25"/>
      <c r="CO188" s="25"/>
      <c r="CP188" s="25"/>
      <c r="CQ188" s="25"/>
      <c r="CR188" s="25"/>
      <c r="CS188" s="25"/>
      <c r="CT188" s="25"/>
      <c r="CU188" s="25"/>
      <c r="CV188" s="25"/>
      <c r="CW188" s="25"/>
      <c r="CX188" s="25"/>
      <c r="CY188" s="25"/>
      <c r="CZ188" s="25"/>
      <c r="DA188" s="25"/>
      <c r="DB188" s="25"/>
      <c r="DC188" s="25"/>
      <c r="DD188" s="25"/>
      <c r="DE188" s="25"/>
      <c r="DF188" s="25"/>
      <c r="DG188" s="25"/>
      <c r="DH188" s="25"/>
      <c r="DI188" s="25"/>
      <c r="DJ188" s="25"/>
      <c r="DK188" s="25"/>
      <c r="DL188" s="25"/>
      <c r="DM188" s="25"/>
      <c r="DN188" s="25"/>
      <c r="DO188" s="25"/>
      <c r="DP188" s="25"/>
      <c r="DQ188" s="25"/>
      <c r="DR188" s="25"/>
      <c r="DS188" s="25"/>
      <c r="DT188" s="25"/>
      <c r="DU188" s="25"/>
      <c r="DV188" s="25"/>
      <c r="DW188" s="25"/>
      <c r="DX188" s="25"/>
      <c r="DY188" s="25"/>
      <c r="DZ188" s="25"/>
      <c r="EA188" s="25"/>
      <c r="EB188" s="25"/>
      <c r="EC188" s="25"/>
      <c r="ED188" s="25"/>
      <c r="EE188" s="25"/>
      <c r="EF188" s="25"/>
      <c r="EG188" s="25"/>
      <c r="EH188" s="25"/>
      <c r="EI188" s="25"/>
      <c r="EJ188" s="25"/>
      <c r="EK188" s="25"/>
      <c r="EL188" s="25"/>
      <c r="EM188" s="25"/>
      <c r="EN188" s="25"/>
      <c r="EO188" s="25"/>
      <c r="EP188" s="25"/>
      <c r="EQ188" s="25"/>
      <c r="ER188" s="25"/>
      <c r="ES188" s="25"/>
      <c r="ET188" s="25"/>
      <c r="EU188" s="25"/>
      <c r="EV188" s="25"/>
      <c r="EW188" s="25"/>
      <c r="EX188" s="25"/>
      <c r="EY188" s="25"/>
      <c r="EZ188" s="25"/>
      <c r="FA188" s="25"/>
      <c r="FB188" s="25"/>
      <c r="FC188" s="25"/>
      <c r="FD188" s="25"/>
      <c r="FE188" s="25"/>
      <c r="FF188" s="25"/>
      <c r="FG188" s="25"/>
      <c r="FH188" s="25"/>
      <c r="FI188" s="25"/>
      <c r="FJ188" s="25"/>
      <c r="FK188" s="25"/>
      <c r="FL188" s="25"/>
      <c r="FM188" s="25"/>
      <c r="FN188" s="25"/>
      <c r="FO188" s="25"/>
      <c r="FP188" s="25"/>
      <c r="FQ188" s="25"/>
      <c r="FR188" s="25"/>
      <c r="FS188" s="25"/>
      <c r="FT188" s="25"/>
      <c r="FU188" s="25"/>
      <c r="FV188" s="25"/>
      <c r="FW188" s="25"/>
      <c r="FX188" s="25"/>
      <c r="FY188" s="25"/>
      <c r="FZ188" s="25"/>
      <c r="GA188" s="25"/>
      <c r="GB188" s="25"/>
      <c r="GC188" s="25"/>
      <c r="GD188" s="25"/>
      <c r="GE188" s="25"/>
      <c r="GF188" s="25"/>
      <c r="GG188" s="25"/>
      <c r="GH188" s="25"/>
      <c r="GI188" s="25"/>
      <c r="GJ188" s="25"/>
      <c r="GK188" s="25"/>
      <c r="GL188" s="25"/>
      <c r="GM188" s="25"/>
      <c r="GN188" s="25"/>
      <c r="GO188" s="25"/>
      <c r="GP188" s="25"/>
      <c r="GQ188" s="25"/>
      <c r="GR188" s="25"/>
      <c r="GS188" s="25"/>
      <c r="GT188" s="25"/>
      <c r="GU188" s="25"/>
      <c r="GV188" s="25"/>
      <c r="GW188" s="25"/>
      <c r="GX188" s="25"/>
      <c r="GY188" s="25"/>
      <c r="GZ188" s="25"/>
      <c r="HA188" s="25"/>
      <c r="HB188" s="25"/>
      <c r="HC188" s="25"/>
      <c r="HD188" s="25"/>
      <c r="HE188" s="25"/>
      <c r="HF188" s="25"/>
      <c r="HG188" s="25"/>
      <c r="HH188" s="25"/>
      <c r="HI188" s="25"/>
      <c r="HJ188" s="25"/>
      <c r="HK188" s="25"/>
      <c r="HL188" s="25"/>
      <c r="HM188" s="25"/>
      <c r="HN188" s="25"/>
      <c r="HO188" s="25"/>
      <c r="HP188" s="25"/>
      <c r="HQ188" s="25"/>
      <c r="HR188" s="25"/>
      <c r="HS188" s="25"/>
      <c r="HT188" s="25"/>
      <c r="HU188" s="25"/>
      <c r="HV188" s="25"/>
      <c r="HW188" s="25"/>
      <c r="HX188" s="25"/>
      <c r="HY188" s="25"/>
      <c r="HZ188" s="25"/>
      <c r="IA188" s="25"/>
      <c r="IB188" s="25"/>
      <c r="IC188" s="25"/>
      <c r="ID188" s="25"/>
      <c r="IE188" s="25"/>
      <c r="IF188" s="25"/>
      <c r="IG188" s="25"/>
      <c r="IH188" s="25"/>
      <c r="II188" s="25"/>
      <c r="IJ188" s="25"/>
      <c r="IK188" s="25"/>
      <c r="IL188" s="25"/>
      <c r="IM188" s="25"/>
      <c r="IN188" s="25"/>
      <c r="IO188" s="25"/>
      <c r="IP188" s="25"/>
      <c r="IQ188" s="25"/>
      <c r="IR188" s="25"/>
      <c r="IS188" s="25"/>
      <c r="IT188" s="25"/>
      <c r="IU188" s="25"/>
      <c r="IV188" s="25"/>
    </row>
    <row r="189" spans="2:256" s="27" customFormat="1" x14ac:dyDescent="0.25">
      <c r="B189" s="25"/>
      <c r="C189" s="32"/>
      <c r="D189" s="33"/>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c r="CA189" s="25"/>
      <c r="CB189" s="25"/>
      <c r="CC189" s="25"/>
      <c r="CD189" s="25"/>
      <c r="CE189" s="25"/>
      <c r="CF189" s="25"/>
      <c r="CG189" s="25"/>
      <c r="CH189" s="25"/>
      <c r="CI189" s="25"/>
      <c r="CJ189" s="25"/>
      <c r="CK189" s="25"/>
      <c r="CL189" s="25"/>
      <c r="CM189" s="25"/>
      <c r="CN189" s="25"/>
      <c r="CO189" s="25"/>
      <c r="CP189" s="25"/>
      <c r="CQ189" s="25"/>
      <c r="CR189" s="25"/>
      <c r="CS189" s="25"/>
      <c r="CT189" s="25"/>
      <c r="CU189" s="25"/>
      <c r="CV189" s="25"/>
      <c r="CW189" s="25"/>
      <c r="CX189" s="25"/>
      <c r="CY189" s="25"/>
      <c r="CZ189" s="25"/>
      <c r="DA189" s="25"/>
      <c r="DB189" s="25"/>
      <c r="DC189" s="25"/>
      <c r="DD189" s="25"/>
      <c r="DE189" s="25"/>
      <c r="DF189" s="25"/>
      <c r="DG189" s="25"/>
      <c r="DH189" s="25"/>
      <c r="DI189" s="25"/>
      <c r="DJ189" s="25"/>
      <c r="DK189" s="25"/>
      <c r="DL189" s="25"/>
      <c r="DM189" s="25"/>
      <c r="DN189" s="25"/>
      <c r="DO189" s="25"/>
      <c r="DP189" s="25"/>
      <c r="DQ189" s="25"/>
      <c r="DR189" s="25"/>
      <c r="DS189" s="25"/>
      <c r="DT189" s="25"/>
      <c r="DU189" s="25"/>
      <c r="DV189" s="25"/>
      <c r="DW189" s="25"/>
      <c r="DX189" s="25"/>
      <c r="DY189" s="25"/>
      <c r="DZ189" s="25"/>
      <c r="EA189" s="25"/>
      <c r="EB189" s="25"/>
      <c r="EC189" s="25"/>
      <c r="ED189" s="25"/>
      <c r="EE189" s="25"/>
      <c r="EF189" s="25"/>
      <c r="EG189" s="25"/>
      <c r="EH189" s="25"/>
      <c r="EI189" s="25"/>
      <c r="EJ189" s="25"/>
      <c r="EK189" s="25"/>
      <c r="EL189" s="25"/>
      <c r="EM189" s="25"/>
      <c r="EN189" s="25"/>
      <c r="EO189" s="25"/>
      <c r="EP189" s="25"/>
      <c r="EQ189" s="25"/>
      <c r="ER189" s="25"/>
      <c r="ES189" s="25"/>
      <c r="ET189" s="25"/>
      <c r="EU189" s="25"/>
      <c r="EV189" s="25"/>
      <c r="EW189" s="25"/>
      <c r="EX189" s="25"/>
      <c r="EY189" s="25"/>
      <c r="EZ189" s="25"/>
      <c r="FA189" s="25"/>
      <c r="FB189" s="25"/>
      <c r="FC189" s="25"/>
      <c r="FD189" s="25"/>
      <c r="FE189" s="25"/>
      <c r="FF189" s="25"/>
      <c r="FG189" s="25"/>
      <c r="FH189" s="25"/>
      <c r="FI189" s="25"/>
      <c r="FJ189" s="25"/>
      <c r="FK189" s="25"/>
      <c r="FL189" s="25"/>
      <c r="FM189" s="25"/>
      <c r="FN189" s="25"/>
      <c r="FO189" s="25"/>
      <c r="FP189" s="25"/>
      <c r="FQ189" s="25"/>
      <c r="FR189" s="25"/>
      <c r="FS189" s="25"/>
      <c r="FT189" s="25"/>
      <c r="FU189" s="25"/>
      <c r="FV189" s="25"/>
      <c r="FW189" s="25"/>
      <c r="FX189" s="25"/>
      <c r="FY189" s="25"/>
      <c r="FZ189" s="25"/>
      <c r="GA189" s="25"/>
      <c r="GB189" s="25"/>
      <c r="GC189" s="25"/>
      <c r="GD189" s="25"/>
      <c r="GE189" s="25"/>
      <c r="GF189" s="25"/>
      <c r="GG189" s="25"/>
      <c r="GH189" s="25"/>
      <c r="GI189" s="25"/>
      <c r="GJ189" s="25"/>
      <c r="GK189" s="25"/>
      <c r="GL189" s="25"/>
      <c r="GM189" s="25"/>
      <c r="GN189" s="25"/>
      <c r="GO189" s="25"/>
      <c r="GP189" s="25"/>
      <c r="GQ189" s="25"/>
      <c r="GR189" s="25"/>
      <c r="GS189" s="25"/>
      <c r="GT189" s="25"/>
      <c r="GU189" s="25"/>
      <c r="GV189" s="25"/>
      <c r="GW189" s="25"/>
      <c r="GX189" s="25"/>
      <c r="GY189" s="25"/>
      <c r="GZ189" s="25"/>
      <c r="HA189" s="25"/>
      <c r="HB189" s="25"/>
      <c r="HC189" s="25"/>
      <c r="HD189" s="25"/>
      <c r="HE189" s="25"/>
      <c r="HF189" s="25"/>
      <c r="HG189" s="25"/>
      <c r="HH189" s="25"/>
      <c r="HI189" s="25"/>
      <c r="HJ189" s="25"/>
      <c r="HK189" s="25"/>
      <c r="HL189" s="25"/>
      <c r="HM189" s="25"/>
      <c r="HN189" s="25"/>
      <c r="HO189" s="25"/>
      <c r="HP189" s="25"/>
      <c r="HQ189" s="25"/>
      <c r="HR189" s="25"/>
      <c r="HS189" s="25"/>
      <c r="HT189" s="25"/>
      <c r="HU189" s="25"/>
      <c r="HV189" s="25"/>
      <c r="HW189" s="25"/>
      <c r="HX189" s="25"/>
      <c r="HY189" s="25"/>
      <c r="HZ189" s="25"/>
      <c r="IA189" s="25"/>
      <c r="IB189" s="25"/>
      <c r="IC189" s="25"/>
      <c r="ID189" s="25"/>
      <c r="IE189" s="25"/>
      <c r="IF189" s="25"/>
      <c r="IG189" s="25"/>
      <c r="IH189" s="25"/>
      <c r="II189" s="25"/>
      <c r="IJ189" s="25"/>
      <c r="IK189" s="25"/>
      <c r="IL189" s="25"/>
      <c r="IM189" s="25"/>
      <c r="IN189" s="25"/>
      <c r="IO189" s="25"/>
      <c r="IP189" s="25"/>
      <c r="IQ189" s="25"/>
      <c r="IR189" s="25"/>
      <c r="IS189" s="25"/>
      <c r="IT189" s="25"/>
      <c r="IU189" s="25"/>
      <c r="IV189" s="25"/>
    </row>
    <row r="190" spans="2:256" s="27" customFormat="1" x14ac:dyDescent="0.25">
      <c r="B190" s="25"/>
      <c r="C190" s="32"/>
      <c r="D190" s="33"/>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c r="CA190" s="25"/>
      <c r="CB190" s="25"/>
      <c r="CC190" s="25"/>
      <c r="CD190" s="25"/>
      <c r="CE190" s="25"/>
      <c r="CF190" s="25"/>
      <c r="CG190" s="25"/>
      <c r="CH190" s="25"/>
      <c r="CI190" s="25"/>
      <c r="CJ190" s="25"/>
      <c r="CK190" s="25"/>
      <c r="CL190" s="25"/>
      <c r="CM190" s="25"/>
      <c r="CN190" s="25"/>
      <c r="CO190" s="25"/>
      <c r="CP190" s="25"/>
      <c r="CQ190" s="25"/>
      <c r="CR190" s="25"/>
      <c r="CS190" s="25"/>
      <c r="CT190" s="25"/>
      <c r="CU190" s="25"/>
      <c r="CV190" s="25"/>
      <c r="CW190" s="25"/>
      <c r="CX190" s="25"/>
      <c r="CY190" s="25"/>
      <c r="CZ190" s="25"/>
      <c r="DA190" s="25"/>
      <c r="DB190" s="25"/>
      <c r="DC190" s="25"/>
      <c r="DD190" s="25"/>
      <c r="DE190" s="25"/>
      <c r="DF190" s="25"/>
      <c r="DG190" s="25"/>
      <c r="DH190" s="25"/>
      <c r="DI190" s="25"/>
      <c r="DJ190" s="25"/>
      <c r="DK190" s="25"/>
      <c r="DL190" s="25"/>
      <c r="DM190" s="25"/>
      <c r="DN190" s="25"/>
      <c r="DO190" s="25"/>
      <c r="DP190" s="25"/>
      <c r="DQ190" s="25"/>
      <c r="DR190" s="25"/>
      <c r="DS190" s="25"/>
      <c r="DT190" s="25"/>
      <c r="DU190" s="25"/>
      <c r="DV190" s="25"/>
      <c r="DW190" s="25"/>
      <c r="DX190" s="25"/>
      <c r="DY190" s="25"/>
      <c r="DZ190" s="25"/>
      <c r="EA190" s="25"/>
      <c r="EB190" s="25"/>
      <c r="EC190" s="25"/>
      <c r="ED190" s="25"/>
      <c r="EE190" s="25"/>
      <c r="EF190" s="25"/>
      <c r="EG190" s="25"/>
      <c r="EH190" s="25"/>
      <c r="EI190" s="25"/>
      <c r="EJ190" s="25"/>
      <c r="EK190" s="25"/>
      <c r="EL190" s="25"/>
      <c r="EM190" s="25"/>
      <c r="EN190" s="25"/>
      <c r="EO190" s="25"/>
      <c r="EP190" s="25"/>
      <c r="EQ190" s="25"/>
      <c r="ER190" s="25"/>
      <c r="ES190" s="25"/>
      <c r="ET190" s="25"/>
      <c r="EU190" s="25"/>
      <c r="EV190" s="25"/>
      <c r="EW190" s="25"/>
      <c r="EX190" s="25"/>
      <c r="EY190" s="25"/>
      <c r="EZ190" s="25"/>
      <c r="FA190" s="25"/>
      <c r="FB190" s="25"/>
      <c r="FC190" s="25"/>
      <c r="FD190" s="25"/>
      <c r="FE190" s="25"/>
      <c r="FF190" s="25"/>
      <c r="FG190" s="25"/>
      <c r="FH190" s="25"/>
      <c r="FI190" s="25"/>
      <c r="FJ190" s="25"/>
      <c r="FK190" s="25"/>
      <c r="FL190" s="25"/>
      <c r="FM190" s="25"/>
      <c r="FN190" s="25"/>
      <c r="FO190" s="25"/>
      <c r="FP190" s="25"/>
      <c r="FQ190" s="25"/>
      <c r="FR190" s="25"/>
      <c r="FS190" s="25"/>
      <c r="FT190" s="25"/>
      <c r="FU190" s="25"/>
      <c r="FV190" s="25"/>
      <c r="FW190" s="25"/>
      <c r="FX190" s="25"/>
      <c r="FY190" s="25"/>
      <c r="FZ190" s="25"/>
      <c r="GA190" s="25"/>
      <c r="GB190" s="25"/>
      <c r="GC190" s="25"/>
      <c r="GD190" s="25"/>
      <c r="GE190" s="25"/>
      <c r="GF190" s="25"/>
      <c r="GG190" s="25"/>
      <c r="GH190" s="25"/>
      <c r="GI190" s="25"/>
      <c r="GJ190" s="25"/>
      <c r="GK190" s="25"/>
      <c r="GL190" s="25"/>
      <c r="GM190" s="25"/>
      <c r="GN190" s="25"/>
      <c r="GO190" s="25"/>
      <c r="GP190" s="25"/>
      <c r="GQ190" s="25"/>
      <c r="GR190" s="25"/>
      <c r="GS190" s="25"/>
      <c r="GT190" s="25"/>
      <c r="GU190" s="25"/>
      <c r="GV190" s="25"/>
      <c r="GW190" s="25"/>
      <c r="GX190" s="25"/>
      <c r="GY190" s="25"/>
      <c r="GZ190" s="25"/>
      <c r="HA190" s="25"/>
      <c r="HB190" s="25"/>
      <c r="HC190" s="25"/>
      <c r="HD190" s="25"/>
      <c r="HE190" s="25"/>
      <c r="HF190" s="25"/>
      <c r="HG190" s="25"/>
      <c r="HH190" s="25"/>
      <c r="HI190" s="25"/>
      <c r="HJ190" s="25"/>
      <c r="HK190" s="25"/>
      <c r="HL190" s="25"/>
      <c r="HM190" s="25"/>
      <c r="HN190" s="25"/>
      <c r="HO190" s="25"/>
      <c r="HP190" s="25"/>
      <c r="HQ190" s="25"/>
      <c r="HR190" s="25"/>
      <c r="HS190" s="25"/>
      <c r="HT190" s="25"/>
      <c r="HU190" s="25"/>
      <c r="HV190" s="25"/>
      <c r="HW190" s="25"/>
      <c r="HX190" s="25"/>
      <c r="HY190" s="25"/>
      <c r="HZ190" s="25"/>
      <c r="IA190" s="25"/>
      <c r="IB190" s="25"/>
      <c r="IC190" s="25"/>
      <c r="ID190" s="25"/>
      <c r="IE190" s="25"/>
      <c r="IF190" s="25"/>
      <c r="IG190" s="25"/>
      <c r="IH190" s="25"/>
      <c r="II190" s="25"/>
      <c r="IJ190" s="25"/>
      <c r="IK190" s="25"/>
      <c r="IL190" s="25"/>
      <c r="IM190" s="25"/>
      <c r="IN190" s="25"/>
      <c r="IO190" s="25"/>
      <c r="IP190" s="25"/>
      <c r="IQ190" s="25"/>
      <c r="IR190" s="25"/>
      <c r="IS190" s="25"/>
      <c r="IT190" s="25"/>
      <c r="IU190" s="25"/>
      <c r="IV190" s="25"/>
    </row>
    <row r="191" spans="2:256" s="27" customFormat="1" x14ac:dyDescent="0.25">
      <c r="B191" s="25"/>
      <c r="C191" s="32"/>
      <c r="D191" s="33"/>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c r="CA191" s="25"/>
      <c r="CB191" s="25"/>
      <c r="CC191" s="25"/>
      <c r="CD191" s="25"/>
      <c r="CE191" s="25"/>
      <c r="CF191" s="25"/>
      <c r="CG191" s="25"/>
      <c r="CH191" s="25"/>
      <c r="CI191" s="25"/>
      <c r="CJ191" s="25"/>
      <c r="CK191" s="25"/>
      <c r="CL191" s="25"/>
      <c r="CM191" s="25"/>
      <c r="CN191" s="25"/>
      <c r="CO191" s="25"/>
      <c r="CP191" s="25"/>
      <c r="CQ191" s="25"/>
      <c r="CR191" s="25"/>
      <c r="CS191" s="25"/>
      <c r="CT191" s="25"/>
      <c r="CU191" s="25"/>
      <c r="CV191" s="25"/>
      <c r="CW191" s="25"/>
      <c r="CX191" s="25"/>
      <c r="CY191" s="25"/>
      <c r="CZ191" s="25"/>
      <c r="DA191" s="25"/>
      <c r="DB191" s="25"/>
      <c r="DC191" s="25"/>
      <c r="DD191" s="25"/>
      <c r="DE191" s="25"/>
      <c r="DF191" s="25"/>
      <c r="DG191" s="25"/>
      <c r="DH191" s="25"/>
      <c r="DI191" s="25"/>
      <c r="DJ191" s="25"/>
      <c r="DK191" s="25"/>
      <c r="DL191" s="25"/>
      <c r="DM191" s="25"/>
      <c r="DN191" s="25"/>
      <c r="DO191" s="25"/>
      <c r="DP191" s="25"/>
      <c r="DQ191" s="25"/>
      <c r="DR191" s="25"/>
      <c r="DS191" s="25"/>
      <c r="DT191" s="25"/>
      <c r="DU191" s="25"/>
      <c r="DV191" s="25"/>
      <c r="DW191" s="25"/>
      <c r="DX191" s="25"/>
      <c r="DY191" s="25"/>
      <c r="DZ191" s="25"/>
      <c r="EA191" s="25"/>
      <c r="EB191" s="25"/>
      <c r="EC191" s="25"/>
      <c r="ED191" s="25"/>
      <c r="EE191" s="25"/>
      <c r="EF191" s="25"/>
      <c r="EG191" s="25"/>
      <c r="EH191" s="25"/>
      <c r="EI191" s="25"/>
      <c r="EJ191" s="25"/>
      <c r="EK191" s="25"/>
      <c r="EL191" s="25"/>
      <c r="EM191" s="25"/>
      <c r="EN191" s="25"/>
      <c r="EO191" s="25"/>
      <c r="EP191" s="25"/>
      <c r="EQ191" s="25"/>
      <c r="ER191" s="25"/>
      <c r="ES191" s="25"/>
      <c r="ET191" s="25"/>
      <c r="EU191" s="25"/>
      <c r="EV191" s="25"/>
      <c r="EW191" s="25"/>
      <c r="EX191" s="25"/>
      <c r="EY191" s="25"/>
      <c r="EZ191" s="25"/>
      <c r="FA191" s="25"/>
      <c r="FB191" s="25"/>
      <c r="FC191" s="25"/>
      <c r="FD191" s="25"/>
      <c r="FE191" s="25"/>
      <c r="FF191" s="25"/>
      <c r="FG191" s="25"/>
      <c r="FH191" s="25"/>
      <c r="FI191" s="25"/>
      <c r="FJ191" s="25"/>
      <c r="FK191" s="25"/>
      <c r="FL191" s="25"/>
      <c r="FM191" s="25"/>
      <c r="FN191" s="25"/>
      <c r="FO191" s="25"/>
      <c r="FP191" s="25"/>
      <c r="FQ191" s="25"/>
      <c r="FR191" s="25"/>
      <c r="FS191" s="25"/>
      <c r="FT191" s="25"/>
      <c r="FU191" s="25"/>
      <c r="FV191" s="25"/>
      <c r="FW191" s="25"/>
      <c r="FX191" s="25"/>
      <c r="FY191" s="25"/>
      <c r="FZ191" s="25"/>
      <c r="GA191" s="25"/>
      <c r="GB191" s="25"/>
      <c r="GC191" s="25"/>
      <c r="GD191" s="25"/>
      <c r="GE191" s="25"/>
      <c r="GF191" s="25"/>
      <c r="GG191" s="25"/>
      <c r="GH191" s="25"/>
      <c r="GI191" s="25"/>
      <c r="GJ191" s="25"/>
      <c r="GK191" s="25"/>
      <c r="GL191" s="25"/>
      <c r="GM191" s="25"/>
      <c r="GN191" s="25"/>
      <c r="GO191" s="25"/>
      <c r="GP191" s="25"/>
      <c r="GQ191" s="25"/>
      <c r="GR191" s="25"/>
      <c r="GS191" s="25"/>
      <c r="GT191" s="25"/>
      <c r="GU191" s="25"/>
      <c r="GV191" s="25"/>
      <c r="GW191" s="25"/>
      <c r="GX191" s="25"/>
      <c r="GY191" s="25"/>
      <c r="GZ191" s="25"/>
      <c r="HA191" s="25"/>
      <c r="HB191" s="25"/>
      <c r="HC191" s="25"/>
      <c r="HD191" s="25"/>
      <c r="HE191" s="25"/>
      <c r="HF191" s="25"/>
      <c r="HG191" s="25"/>
      <c r="HH191" s="25"/>
      <c r="HI191" s="25"/>
      <c r="HJ191" s="25"/>
      <c r="HK191" s="25"/>
      <c r="HL191" s="25"/>
      <c r="HM191" s="25"/>
      <c r="HN191" s="25"/>
      <c r="HO191" s="25"/>
      <c r="HP191" s="25"/>
      <c r="HQ191" s="25"/>
      <c r="HR191" s="25"/>
      <c r="HS191" s="25"/>
      <c r="HT191" s="25"/>
      <c r="HU191" s="25"/>
      <c r="HV191" s="25"/>
      <c r="HW191" s="25"/>
      <c r="HX191" s="25"/>
      <c r="HY191" s="25"/>
      <c r="HZ191" s="25"/>
      <c r="IA191" s="25"/>
      <c r="IB191" s="25"/>
      <c r="IC191" s="25"/>
      <c r="ID191" s="25"/>
      <c r="IE191" s="25"/>
      <c r="IF191" s="25"/>
      <c r="IG191" s="25"/>
      <c r="IH191" s="25"/>
      <c r="II191" s="25"/>
      <c r="IJ191" s="25"/>
      <c r="IK191" s="25"/>
      <c r="IL191" s="25"/>
      <c r="IM191" s="25"/>
      <c r="IN191" s="25"/>
      <c r="IO191" s="25"/>
      <c r="IP191" s="25"/>
      <c r="IQ191" s="25"/>
      <c r="IR191" s="25"/>
      <c r="IS191" s="25"/>
      <c r="IT191" s="25"/>
      <c r="IU191" s="25"/>
      <c r="IV191" s="25"/>
    </row>
    <row r="192" spans="2:256" s="27" customFormat="1" x14ac:dyDescent="0.25">
      <c r="B192" s="25"/>
      <c r="C192" s="32"/>
      <c r="D192" s="33"/>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c r="CA192" s="25"/>
      <c r="CB192" s="25"/>
      <c r="CC192" s="25"/>
      <c r="CD192" s="25"/>
      <c r="CE192" s="25"/>
      <c r="CF192" s="25"/>
      <c r="CG192" s="25"/>
      <c r="CH192" s="25"/>
      <c r="CI192" s="25"/>
      <c r="CJ192" s="25"/>
      <c r="CK192" s="25"/>
      <c r="CL192" s="25"/>
      <c r="CM192" s="25"/>
      <c r="CN192" s="25"/>
      <c r="CO192" s="25"/>
      <c r="CP192" s="25"/>
      <c r="CQ192" s="25"/>
      <c r="CR192" s="25"/>
      <c r="CS192" s="25"/>
      <c r="CT192" s="25"/>
      <c r="CU192" s="25"/>
      <c r="CV192" s="25"/>
      <c r="CW192" s="25"/>
      <c r="CX192" s="25"/>
      <c r="CY192" s="25"/>
      <c r="CZ192" s="25"/>
      <c r="DA192" s="25"/>
      <c r="DB192" s="25"/>
      <c r="DC192" s="25"/>
      <c r="DD192" s="25"/>
      <c r="DE192" s="25"/>
      <c r="DF192" s="25"/>
      <c r="DG192" s="25"/>
      <c r="DH192" s="25"/>
      <c r="DI192" s="25"/>
      <c r="DJ192" s="25"/>
      <c r="DK192" s="25"/>
      <c r="DL192" s="25"/>
      <c r="DM192" s="25"/>
      <c r="DN192" s="25"/>
      <c r="DO192" s="25"/>
      <c r="DP192" s="25"/>
      <c r="DQ192" s="25"/>
      <c r="DR192" s="25"/>
      <c r="DS192" s="25"/>
      <c r="DT192" s="25"/>
      <c r="DU192" s="25"/>
      <c r="DV192" s="25"/>
      <c r="DW192" s="25"/>
      <c r="DX192" s="25"/>
      <c r="DY192" s="25"/>
      <c r="DZ192" s="25"/>
      <c r="EA192" s="25"/>
      <c r="EB192" s="25"/>
      <c r="EC192" s="25"/>
      <c r="ED192" s="25"/>
      <c r="EE192" s="25"/>
      <c r="EF192" s="25"/>
      <c r="EG192" s="25"/>
      <c r="EH192" s="25"/>
      <c r="EI192" s="25"/>
      <c r="EJ192" s="25"/>
      <c r="EK192" s="25"/>
      <c r="EL192" s="25"/>
      <c r="EM192" s="25"/>
      <c r="EN192" s="25"/>
      <c r="EO192" s="25"/>
      <c r="EP192" s="25"/>
      <c r="EQ192" s="25"/>
      <c r="ER192" s="25"/>
      <c r="ES192" s="25"/>
      <c r="ET192" s="25"/>
      <c r="EU192" s="25"/>
      <c r="EV192" s="25"/>
      <c r="EW192" s="25"/>
      <c r="EX192" s="25"/>
      <c r="EY192" s="25"/>
      <c r="EZ192" s="25"/>
      <c r="FA192" s="25"/>
      <c r="FB192" s="25"/>
      <c r="FC192" s="25"/>
      <c r="FD192" s="25"/>
      <c r="FE192" s="25"/>
      <c r="FF192" s="25"/>
      <c r="FG192" s="25"/>
      <c r="FH192" s="25"/>
      <c r="FI192" s="25"/>
      <c r="FJ192" s="25"/>
      <c r="FK192" s="25"/>
      <c r="FL192" s="25"/>
      <c r="FM192" s="25"/>
      <c r="FN192" s="25"/>
      <c r="FO192" s="25"/>
      <c r="FP192" s="25"/>
      <c r="FQ192" s="25"/>
      <c r="FR192" s="25"/>
      <c r="FS192" s="25"/>
      <c r="FT192" s="25"/>
      <c r="FU192" s="25"/>
      <c r="FV192" s="25"/>
      <c r="FW192" s="25"/>
      <c r="FX192" s="25"/>
      <c r="FY192" s="25"/>
      <c r="FZ192" s="25"/>
      <c r="GA192" s="25"/>
      <c r="GB192" s="25"/>
      <c r="GC192" s="25"/>
      <c r="GD192" s="25"/>
      <c r="GE192" s="25"/>
      <c r="GF192" s="25"/>
      <c r="GG192" s="25"/>
      <c r="GH192" s="25"/>
      <c r="GI192" s="25"/>
      <c r="GJ192" s="25"/>
      <c r="GK192" s="25"/>
      <c r="GL192" s="25"/>
      <c r="GM192" s="25"/>
      <c r="GN192" s="25"/>
      <c r="GO192" s="25"/>
      <c r="GP192" s="25"/>
      <c r="GQ192" s="25"/>
      <c r="GR192" s="25"/>
      <c r="GS192" s="25"/>
      <c r="GT192" s="25"/>
      <c r="GU192" s="25"/>
      <c r="GV192" s="25"/>
      <c r="GW192" s="25"/>
      <c r="GX192" s="25"/>
      <c r="GY192" s="25"/>
      <c r="GZ192" s="25"/>
      <c r="HA192" s="25"/>
      <c r="HB192" s="25"/>
      <c r="HC192" s="25"/>
      <c r="HD192" s="25"/>
      <c r="HE192" s="25"/>
      <c r="HF192" s="25"/>
      <c r="HG192" s="25"/>
      <c r="HH192" s="25"/>
      <c r="HI192" s="25"/>
      <c r="HJ192" s="25"/>
      <c r="HK192" s="25"/>
      <c r="HL192" s="25"/>
      <c r="HM192" s="25"/>
      <c r="HN192" s="25"/>
      <c r="HO192" s="25"/>
      <c r="HP192" s="25"/>
      <c r="HQ192" s="25"/>
      <c r="HR192" s="25"/>
      <c r="HS192" s="25"/>
      <c r="HT192" s="25"/>
      <c r="HU192" s="25"/>
      <c r="HV192" s="25"/>
      <c r="HW192" s="25"/>
      <c r="HX192" s="25"/>
      <c r="HY192" s="25"/>
      <c r="HZ192" s="25"/>
      <c r="IA192" s="25"/>
      <c r="IB192" s="25"/>
      <c r="IC192" s="25"/>
      <c r="ID192" s="25"/>
      <c r="IE192" s="25"/>
      <c r="IF192" s="25"/>
      <c r="IG192" s="25"/>
      <c r="IH192" s="25"/>
      <c r="II192" s="25"/>
      <c r="IJ192" s="25"/>
      <c r="IK192" s="25"/>
      <c r="IL192" s="25"/>
      <c r="IM192" s="25"/>
      <c r="IN192" s="25"/>
      <c r="IO192" s="25"/>
      <c r="IP192" s="25"/>
      <c r="IQ192" s="25"/>
      <c r="IR192" s="25"/>
      <c r="IS192" s="25"/>
      <c r="IT192" s="25"/>
      <c r="IU192" s="25"/>
      <c r="IV192" s="25"/>
    </row>
    <row r="193" spans="2:256" s="27" customFormat="1" x14ac:dyDescent="0.25">
      <c r="B193" s="25"/>
      <c r="C193" s="32"/>
      <c r="D193" s="33"/>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25"/>
      <c r="CB193" s="25"/>
      <c r="CC193" s="25"/>
      <c r="CD193" s="25"/>
      <c r="CE193" s="25"/>
      <c r="CF193" s="25"/>
      <c r="CG193" s="25"/>
      <c r="CH193" s="25"/>
      <c r="CI193" s="25"/>
      <c r="CJ193" s="25"/>
      <c r="CK193" s="25"/>
      <c r="CL193" s="25"/>
      <c r="CM193" s="25"/>
      <c r="CN193" s="25"/>
      <c r="CO193" s="25"/>
      <c r="CP193" s="25"/>
      <c r="CQ193" s="25"/>
      <c r="CR193" s="25"/>
      <c r="CS193" s="25"/>
      <c r="CT193" s="25"/>
      <c r="CU193" s="25"/>
      <c r="CV193" s="25"/>
      <c r="CW193" s="25"/>
      <c r="CX193" s="25"/>
      <c r="CY193" s="25"/>
      <c r="CZ193" s="25"/>
      <c r="DA193" s="25"/>
      <c r="DB193" s="25"/>
      <c r="DC193" s="25"/>
      <c r="DD193" s="25"/>
      <c r="DE193" s="25"/>
      <c r="DF193" s="25"/>
      <c r="DG193" s="25"/>
      <c r="DH193" s="25"/>
      <c r="DI193" s="25"/>
      <c r="DJ193" s="25"/>
      <c r="DK193" s="25"/>
      <c r="DL193" s="25"/>
      <c r="DM193" s="25"/>
      <c r="DN193" s="25"/>
      <c r="DO193" s="25"/>
      <c r="DP193" s="25"/>
      <c r="DQ193" s="25"/>
      <c r="DR193" s="25"/>
      <c r="DS193" s="25"/>
      <c r="DT193" s="25"/>
      <c r="DU193" s="25"/>
      <c r="DV193" s="25"/>
      <c r="DW193" s="25"/>
      <c r="DX193" s="25"/>
      <c r="DY193" s="25"/>
      <c r="DZ193" s="25"/>
      <c r="EA193" s="25"/>
      <c r="EB193" s="25"/>
      <c r="EC193" s="25"/>
      <c r="ED193" s="25"/>
      <c r="EE193" s="25"/>
      <c r="EF193" s="25"/>
      <c r="EG193" s="25"/>
      <c r="EH193" s="25"/>
      <c r="EI193" s="25"/>
      <c r="EJ193" s="25"/>
      <c r="EK193" s="25"/>
      <c r="EL193" s="25"/>
      <c r="EM193" s="25"/>
      <c r="EN193" s="25"/>
      <c r="EO193" s="25"/>
      <c r="EP193" s="25"/>
      <c r="EQ193" s="25"/>
      <c r="ER193" s="25"/>
      <c r="ES193" s="25"/>
      <c r="ET193" s="25"/>
      <c r="EU193" s="25"/>
      <c r="EV193" s="25"/>
      <c r="EW193" s="25"/>
      <c r="EX193" s="25"/>
      <c r="EY193" s="25"/>
      <c r="EZ193" s="25"/>
      <c r="FA193" s="25"/>
      <c r="FB193" s="25"/>
      <c r="FC193" s="25"/>
      <c r="FD193" s="25"/>
      <c r="FE193" s="25"/>
      <c r="FF193" s="25"/>
      <c r="FG193" s="25"/>
      <c r="FH193" s="25"/>
      <c r="FI193" s="25"/>
      <c r="FJ193" s="25"/>
      <c r="FK193" s="25"/>
      <c r="FL193" s="25"/>
      <c r="FM193" s="25"/>
      <c r="FN193" s="25"/>
      <c r="FO193" s="25"/>
      <c r="FP193" s="25"/>
      <c r="FQ193" s="25"/>
      <c r="FR193" s="25"/>
      <c r="FS193" s="25"/>
      <c r="FT193" s="25"/>
      <c r="FU193" s="25"/>
      <c r="FV193" s="25"/>
      <c r="FW193" s="25"/>
      <c r="FX193" s="25"/>
      <c r="FY193" s="25"/>
      <c r="FZ193" s="25"/>
      <c r="GA193" s="25"/>
      <c r="GB193" s="25"/>
      <c r="GC193" s="25"/>
      <c r="GD193" s="25"/>
      <c r="GE193" s="25"/>
      <c r="GF193" s="25"/>
      <c r="GG193" s="25"/>
      <c r="GH193" s="25"/>
      <c r="GI193" s="25"/>
      <c r="GJ193" s="25"/>
      <c r="GK193" s="25"/>
      <c r="GL193" s="25"/>
      <c r="GM193" s="25"/>
      <c r="GN193" s="25"/>
      <c r="GO193" s="25"/>
      <c r="GP193" s="25"/>
      <c r="GQ193" s="25"/>
      <c r="GR193" s="25"/>
      <c r="GS193" s="25"/>
      <c r="GT193" s="25"/>
      <c r="GU193" s="25"/>
      <c r="GV193" s="25"/>
      <c r="GW193" s="25"/>
      <c r="GX193" s="25"/>
      <c r="GY193" s="25"/>
      <c r="GZ193" s="25"/>
      <c r="HA193" s="25"/>
      <c r="HB193" s="25"/>
      <c r="HC193" s="25"/>
      <c r="HD193" s="25"/>
      <c r="HE193" s="25"/>
      <c r="HF193" s="25"/>
      <c r="HG193" s="25"/>
      <c r="HH193" s="25"/>
      <c r="HI193" s="25"/>
      <c r="HJ193" s="25"/>
      <c r="HK193" s="25"/>
      <c r="HL193" s="25"/>
      <c r="HM193" s="25"/>
      <c r="HN193" s="25"/>
      <c r="HO193" s="25"/>
      <c r="HP193" s="25"/>
      <c r="HQ193" s="25"/>
      <c r="HR193" s="25"/>
      <c r="HS193" s="25"/>
      <c r="HT193" s="25"/>
      <c r="HU193" s="25"/>
      <c r="HV193" s="25"/>
      <c r="HW193" s="25"/>
      <c r="HX193" s="25"/>
      <c r="HY193" s="25"/>
      <c r="HZ193" s="25"/>
      <c r="IA193" s="25"/>
      <c r="IB193" s="25"/>
      <c r="IC193" s="25"/>
      <c r="ID193" s="25"/>
      <c r="IE193" s="25"/>
      <c r="IF193" s="25"/>
      <c r="IG193" s="25"/>
      <c r="IH193" s="25"/>
      <c r="II193" s="25"/>
      <c r="IJ193" s="25"/>
      <c r="IK193" s="25"/>
      <c r="IL193" s="25"/>
      <c r="IM193" s="25"/>
      <c r="IN193" s="25"/>
      <c r="IO193" s="25"/>
      <c r="IP193" s="25"/>
      <c r="IQ193" s="25"/>
      <c r="IR193" s="25"/>
      <c r="IS193" s="25"/>
      <c r="IT193" s="25"/>
      <c r="IU193" s="25"/>
      <c r="IV193" s="25"/>
    </row>
    <row r="194" spans="2:256" s="27" customFormat="1" x14ac:dyDescent="0.25">
      <c r="B194" s="25"/>
      <c r="C194" s="32"/>
      <c r="D194" s="33"/>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c r="CB194" s="25"/>
      <c r="CC194" s="25"/>
      <c r="CD194" s="25"/>
      <c r="CE194" s="25"/>
      <c r="CF194" s="25"/>
      <c r="CG194" s="25"/>
      <c r="CH194" s="25"/>
      <c r="CI194" s="25"/>
      <c r="CJ194" s="25"/>
      <c r="CK194" s="25"/>
      <c r="CL194" s="25"/>
      <c r="CM194" s="25"/>
      <c r="CN194" s="25"/>
      <c r="CO194" s="25"/>
      <c r="CP194" s="25"/>
      <c r="CQ194" s="25"/>
      <c r="CR194" s="25"/>
      <c r="CS194" s="25"/>
      <c r="CT194" s="25"/>
      <c r="CU194" s="25"/>
      <c r="CV194" s="25"/>
      <c r="CW194" s="25"/>
      <c r="CX194" s="25"/>
      <c r="CY194" s="25"/>
      <c r="CZ194" s="25"/>
      <c r="DA194" s="25"/>
      <c r="DB194" s="25"/>
      <c r="DC194" s="25"/>
      <c r="DD194" s="25"/>
      <c r="DE194" s="25"/>
      <c r="DF194" s="25"/>
      <c r="DG194" s="25"/>
      <c r="DH194" s="25"/>
      <c r="DI194" s="25"/>
      <c r="DJ194" s="25"/>
      <c r="DK194" s="25"/>
      <c r="DL194" s="25"/>
      <c r="DM194" s="25"/>
      <c r="DN194" s="25"/>
      <c r="DO194" s="25"/>
      <c r="DP194" s="25"/>
      <c r="DQ194" s="25"/>
      <c r="DR194" s="25"/>
      <c r="DS194" s="25"/>
      <c r="DT194" s="25"/>
      <c r="DU194" s="25"/>
      <c r="DV194" s="25"/>
      <c r="DW194" s="25"/>
      <c r="DX194" s="25"/>
      <c r="DY194" s="25"/>
      <c r="DZ194" s="25"/>
      <c r="EA194" s="25"/>
      <c r="EB194" s="25"/>
      <c r="EC194" s="25"/>
      <c r="ED194" s="25"/>
      <c r="EE194" s="25"/>
      <c r="EF194" s="25"/>
      <c r="EG194" s="25"/>
      <c r="EH194" s="25"/>
      <c r="EI194" s="25"/>
      <c r="EJ194" s="25"/>
      <c r="EK194" s="25"/>
      <c r="EL194" s="25"/>
      <c r="EM194" s="25"/>
      <c r="EN194" s="25"/>
      <c r="EO194" s="25"/>
      <c r="EP194" s="25"/>
      <c r="EQ194" s="25"/>
      <c r="ER194" s="25"/>
      <c r="ES194" s="25"/>
      <c r="ET194" s="25"/>
      <c r="EU194" s="25"/>
      <c r="EV194" s="25"/>
      <c r="EW194" s="25"/>
      <c r="EX194" s="25"/>
      <c r="EY194" s="25"/>
      <c r="EZ194" s="25"/>
      <c r="FA194" s="25"/>
      <c r="FB194" s="25"/>
      <c r="FC194" s="25"/>
      <c r="FD194" s="25"/>
      <c r="FE194" s="25"/>
      <c r="FF194" s="25"/>
      <c r="FG194" s="25"/>
      <c r="FH194" s="25"/>
      <c r="FI194" s="25"/>
      <c r="FJ194" s="25"/>
      <c r="FK194" s="25"/>
      <c r="FL194" s="25"/>
      <c r="FM194" s="25"/>
      <c r="FN194" s="25"/>
      <c r="FO194" s="25"/>
      <c r="FP194" s="25"/>
      <c r="FQ194" s="25"/>
      <c r="FR194" s="25"/>
      <c r="FS194" s="25"/>
      <c r="FT194" s="25"/>
      <c r="FU194" s="25"/>
      <c r="FV194" s="25"/>
      <c r="FW194" s="25"/>
      <c r="FX194" s="25"/>
      <c r="FY194" s="25"/>
      <c r="FZ194" s="25"/>
      <c r="GA194" s="25"/>
      <c r="GB194" s="25"/>
      <c r="GC194" s="25"/>
      <c r="GD194" s="25"/>
      <c r="GE194" s="25"/>
      <c r="GF194" s="25"/>
      <c r="GG194" s="25"/>
      <c r="GH194" s="25"/>
      <c r="GI194" s="25"/>
      <c r="GJ194" s="25"/>
      <c r="GK194" s="25"/>
      <c r="GL194" s="25"/>
      <c r="GM194" s="25"/>
      <c r="GN194" s="25"/>
      <c r="GO194" s="25"/>
      <c r="GP194" s="25"/>
      <c r="GQ194" s="25"/>
      <c r="GR194" s="25"/>
      <c r="GS194" s="25"/>
      <c r="GT194" s="25"/>
      <c r="GU194" s="25"/>
      <c r="GV194" s="25"/>
      <c r="GW194" s="25"/>
      <c r="GX194" s="25"/>
      <c r="GY194" s="25"/>
      <c r="GZ194" s="25"/>
      <c r="HA194" s="25"/>
      <c r="HB194" s="25"/>
      <c r="HC194" s="25"/>
      <c r="HD194" s="25"/>
      <c r="HE194" s="25"/>
      <c r="HF194" s="25"/>
      <c r="HG194" s="25"/>
      <c r="HH194" s="25"/>
      <c r="HI194" s="25"/>
      <c r="HJ194" s="25"/>
      <c r="HK194" s="25"/>
      <c r="HL194" s="25"/>
      <c r="HM194" s="25"/>
      <c r="HN194" s="25"/>
      <c r="HO194" s="25"/>
      <c r="HP194" s="25"/>
      <c r="HQ194" s="25"/>
      <c r="HR194" s="25"/>
      <c r="HS194" s="25"/>
      <c r="HT194" s="25"/>
      <c r="HU194" s="25"/>
      <c r="HV194" s="25"/>
      <c r="HW194" s="25"/>
      <c r="HX194" s="25"/>
      <c r="HY194" s="25"/>
      <c r="HZ194" s="25"/>
      <c r="IA194" s="25"/>
      <c r="IB194" s="25"/>
      <c r="IC194" s="25"/>
      <c r="ID194" s="25"/>
      <c r="IE194" s="25"/>
      <c r="IF194" s="25"/>
      <c r="IG194" s="25"/>
      <c r="IH194" s="25"/>
      <c r="II194" s="25"/>
      <c r="IJ194" s="25"/>
      <c r="IK194" s="25"/>
      <c r="IL194" s="25"/>
      <c r="IM194" s="25"/>
      <c r="IN194" s="25"/>
      <c r="IO194" s="25"/>
      <c r="IP194" s="25"/>
      <c r="IQ194" s="25"/>
      <c r="IR194" s="25"/>
      <c r="IS194" s="25"/>
      <c r="IT194" s="25"/>
      <c r="IU194" s="25"/>
      <c r="IV194" s="25"/>
    </row>
    <row r="195" spans="2:256" s="27" customFormat="1" x14ac:dyDescent="0.25">
      <c r="B195" s="25"/>
      <c r="C195" s="32"/>
      <c r="D195" s="33"/>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25"/>
      <c r="CB195" s="25"/>
      <c r="CC195" s="25"/>
      <c r="CD195" s="25"/>
      <c r="CE195" s="25"/>
      <c r="CF195" s="25"/>
      <c r="CG195" s="25"/>
      <c r="CH195" s="25"/>
      <c r="CI195" s="25"/>
      <c r="CJ195" s="25"/>
      <c r="CK195" s="25"/>
      <c r="CL195" s="25"/>
      <c r="CM195" s="25"/>
      <c r="CN195" s="25"/>
      <c r="CO195" s="25"/>
      <c r="CP195" s="25"/>
      <c r="CQ195" s="25"/>
      <c r="CR195" s="25"/>
      <c r="CS195" s="25"/>
      <c r="CT195" s="25"/>
      <c r="CU195" s="25"/>
      <c r="CV195" s="25"/>
      <c r="CW195" s="25"/>
      <c r="CX195" s="25"/>
      <c r="CY195" s="25"/>
      <c r="CZ195" s="25"/>
      <c r="DA195" s="25"/>
      <c r="DB195" s="25"/>
      <c r="DC195" s="25"/>
      <c r="DD195" s="25"/>
      <c r="DE195" s="25"/>
      <c r="DF195" s="25"/>
      <c r="DG195" s="25"/>
      <c r="DH195" s="25"/>
      <c r="DI195" s="25"/>
      <c r="DJ195" s="25"/>
      <c r="DK195" s="25"/>
      <c r="DL195" s="25"/>
      <c r="DM195" s="25"/>
      <c r="DN195" s="25"/>
      <c r="DO195" s="25"/>
      <c r="DP195" s="25"/>
      <c r="DQ195" s="25"/>
      <c r="DR195" s="25"/>
      <c r="DS195" s="25"/>
      <c r="DT195" s="25"/>
      <c r="DU195" s="25"/>
      <c r="DV195" s="25"/>
      <c r="DW195" s="25"/>
      <c r="DX195" s="25"/>
      <c r="DY195" s="25"/>
      <c r="DZ195" s="25"/>
      <c r="EA195" s="25"/>
      <c r="EB195" s="25"/>
      <c r="EC195" s="25"/>
      <c r="ED195" s="25"/>
      <c r="EE195" s="25"/>
      <c r="EF195" s="25"/>
      <c r="EG195" s="25"/>
      <c r="EH195" s="25"/>
      <c r="EI195" s="25"/>
      <c r="EJ195" s="25"/>
      <c r="EK195" s="25"/>
      <c r="EL195" s="25"/>
      <c r="EM195" s="25"/>
      <c r="EN195" s="25"/>
      <c r="EO195" s="25"/>
      <c r="EP195" s="25"/>
      <c r="EQ195" s="25"/>
      <c r="ER195" s="25"/>
      <c r="ES195" s="25"/>
      <c r="ET195" s="25"/>
      <c r="EU195" s="25"/>
      <c r="EV195" s="25"/>
      <c r="EW195" s="25"/>
      <c r="EX195" s="25"/>
      <c r="EY195" s="25"/>
      <c r="EZ195" s="25"/>
      <c r="FA195" s="25"/>
      <c r="FB195" s="25"/>
      <c r="FC195" s="25"/>
      <c r="FD195" s="25"/>
      <c r="FE195" s="25"/>
      <c r="FF195" s="25"/>
      <c r="FG195" s="25"/>
      <c r="FH195" s="25"/>
      <c r="FI195" s="25"/>
      <c r="FJ195" s="25"/>
      <c r="FK195" s="25"/>
      <c r="FL195" s="25"/>
      <c r="FM195" s="25"/>
      <c r="FN195" s="25"/>
      <c r="FO195" s="25"/>
      <c r="FP195" s="25"/>
      <c r="FQ195" s="25"/>
      <c r="FR195" s="25"/>
      <c r="FS195" s="25"/>
      <c r="FT195" s="25"/>
      <c r="FU195" s="25"/>
      <c r="FV195" s="25"/>
      <c r="FW195" s="25"/>
      <c r="FX195" s="25"/>
      <c r="FY195" s="25"/>
      <c r="FZ195" s="25"/>
      <c r="GA195" s="25"/>
      <c r="GB195" s="25"/>
      <c r="GC195" s="25"/>
      <c r="GD195" s="25"/>
      <c r="GE195" s="25"/>
      <c r="GF195" s="25"/>
      <c r="GG195" s="25"/>
      <c r="GH195" s="25"/>
      <c r="GI195" s="25"/>
      <c r="GJ195" s="25"/>
      <c r="GK195" s="25"/>
      <c r="GL195" s="25"/>
      <c r="GM195" s="25"/>
      <c r="GN195" s="25"/>
      <c r="GO195" s="25"/>
      <c r="GP195" s="25"/>
      <c r="GQ195" s="25"/>
      <c r="GR195" s="25"/>
      <c r="GS195" s="25"/>
      <c r="GT195" s="25"/>
      <c r="GU195" s="25"/>
      <c r="GV195" s="25"/>
      <c r="GW195" s="25"/>
      <c r="GX195" s="25"/>
      <c r="GY195" s="25"/>
      <c r="GZ195" s="25"/>
      <c r="HA195" s="25"/>
      <c r="HB195" s="25"/>
      <c r="HC195" s="25"/>
      <c r="HD195" s="25"/>
      <c r="HE195" s="25"/>
      <c r="HF195" s="25"/>
      <c r="HG195" s="25"/>
      <c r="HH195" s="25"/>
      <c r="HI195" s="25"/>
      <c r="HJ195" s="25"/>
      <c r="HK195" s="25"/>
      <c r="HL195" s="25"/>
      <c r="HM195" s="25"/>
      <c r="HN195" s="25"/>
      <c r="HO195" s="25"/>
      <c r="HP195" s="25"/>
      <c r="HQ195" s="25"/>
      <c r="HR195" s="25"/>
      <c r="HS195" s="25"/>
      <c r="HT195" s="25"/>
      <c r="HU195" s="25"/>
      <c r="HV195" s="25"/>
      <c r="HW195" s="25"/>
      <c r="HX195" s="25"/>
      <c r="HY195" s="25"/>
      <c r="HZ195" s="25"/>
      <c r="IA195" s="25"/>
      <c r="IB195" s="25"/>
      <c r="IC195" s="25"/>
      <c r="ID195" s="25"/>
      <c r="IE195" s="25"/>
      <c r="IF195" s="25"/>
      <c r="IG195" s="25"/>
      <c r="IH195" s="25"/>
      <c r="II195" s="25"/>
      <c r="IJ195" s="25"/>
      <c r="IK195" s="25"/>
      <c r="IL195" s="25"/>
      <c r="IM195" s="25"/>
      <c r="IN195" s="25"/>
      <c r="IO195" s="25"/>
      <c r="IP195" s="25"/>
      <c r="IQ195" s="25"/>
      <c r="IR195" s="25"/>
      <c r="IS195" s="25"/>
      <c r="IT195" s="25"/>
      <c r="IU195" s="25"/>
      <c r="IV195" s="25"/>
    </row>
    <row r="196" spans="2:256" s="27" customFormat="1" x14ac:dyDescent="0.25">
      <c r="B196" s="25"/>
      <c r="C196" s="32"/>
      <c r="D196" s="33"/>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c r="CB196" s="25"/>
      <c r="CC196" s="25"/>
      <c r="CD196" s="25"/>
      <c r="CE196" s="25"/>
      <c r="CF196" s="25"/>
      <c r="CG196" s="25"/>
      <c r="CH196" s="25"/>
      <c r="CI196" s="25"/>
      <c r="CJ196" s="25"/>
      <c r="CK196" s="25"/>
      <c r="CL196" s="25"/>
      <c r="CM196" s="25"/>
      <c r="CN196" s="25"/>
      <c r="CO196" s="25"/>
      <c r="CP196" s="25"/>
      <c r="CQ196" s="25"/>
      <c r="CR196" s="25"/>
      <c r="CS196" s="25"/>
      <c r="CT196" s="25"/>
      <c r="CU196" s="25"/>
      <c r="CV196" s="25"/>
      <c r="CW196" s="25"/>
      <c r="CX196" s="25"/>
      <c r="CY196" s="25"/>
      <c r="CZ196" s="25"/>
      <c r="DA196" s="25"/>
      <c r="DB196" s="25"/>
      <c r="DC196" s="25"/>
      <c r="DD196" s="25"/>
      <c r="DE196" s="25"/>
      <c r="DF196" s="25"/>
      <c r="DG196" s="25"/>
      <c r="DH196" s="25"/>
      <c r="DI196" s="25"/>
      <c r="DJ196" s="25"/>
      <c r="DK196" s="25"/>
      <c r="DL196" s="25"/>
      <c r="DM196" s="25"/>
      <c r="DN196" s="25"/>
      <c r="DO196" s="25"/>
      <c r="DP196" s="25"/>
      <c r="DQ196" s="25"/>
      <c r="DR196" s="25"/>
      <c r="DS196" s="25"/>
      <c r="DT196" s="25"/>
      <c r="DU196" s="25"/>
      <c r="DV196" s="25"/>
      <c r="DW196" s="25"/>
      <c r="DX196" s="25"/>
      <c r="DY196" s="25"/>
      <c r="DZ196" s="25"/>
      <c r="EA196" s="25"/>
      <c r="EB196" s="25"/>
      <c r="EC196" s="25"/>
      <c r="ED196" s="25"/>
      <c r="EE196" s="25"/>
      <c r="EF196" s="25"/>
      <c r="EG196" s="25"/>
      <c r="EH196" s="25"/>
      <c r="EI196" s="25"/>
      <c r="EJ196" s="25"/>
      <c r="EK196" s="25"/>
      <c r="EL196" s="25"/>
      <c r="EM196" s="25"/>
      <c r="EN196" s="25"/>
      <c r="EO196" s="25"/>
      <c r="EP196" s="25"/>
      <c r="EQ196" s="25"/>
      <c r="ER196" s="25"/>
      <c r="ES196" s="25"/>
      <c r="ET196" s="25"/>
      <c r="EU196" s="25"/>
      <c r="EV196" s="25"/>
      <c r="EW196" s="25"/>
      <c r="EX196" s="25"/>
      <c r="EY196" s="25"/>
      <c r="EZ196" s="25"/>
      <c r="FA196" s="25"/>
      <c r="FB196" s="25"/>
      <c r="FC196" s="25"/>
      <c r="FD196" s="25"/>
      <c r="FE196" s="25"/>
      <c r="FF196" s="25"/>
      <c r="FG196" s="25"/>
      <c r="FH196" s="25"/>
      <c r="FI196" s="25"/>
      <c r="FJ196" s="25"/>
      <c r="FK196" s="25"/>
      <c r="FL196" s="25"/>
      <c r="FM196" s="25"/>
      <c r="FN196" s="25"/>
      <c r="FO196" s="25"/>
      <c r="FP196" s="25"/>
      <c r="FQ196" s="25"/>
      <c r="FR196" s="25"/>
      <c r="FS196" s="25"/>
      <c r="FT196" s="25"/>
      <c r="FU196" s="25"/>
      <c r="FV196" s="25"/>
      <c r="FW196" s="25"/>
      <c r="FX196" s="25"/>
      <c r="FY196" s="25"/>
      <c r="FZ196" s="25"/>
      <c r="GA196" s="25"/>
      <c r="GB196" s="25"/>
      <c r="GC196" s="25"/>
      <c r="GD196" s="25"/>
      <c r="GE196" s="25"/>
      <c r="GF196" s="25"/>
      <c r="GG196" s="25"/>
      <c r="GH196" s="25"/>
      <c r="GI196" s="25"/>
      <c r="GJ196" s="25"/>
      <c r="GK196" s="25"/>
      <c r="GL196" s="25"/>
      <c r="GM196" s="25"/>
      <c r="GN196" s="25"/>
      <c r="GO196" s="25"/>
      <c r="GP196" s="25"/>
      <c r="GQ196" s="25"/>
      <c r="GR196" s="25"/>
      <c r="GS196" s="25"/>
      <c r="GT196" s="25"/>
      <c r="GU196" s="25"/>
      <c r="GV196" s="25"/>
      <c r="GW196" s="25"/>
      <c r="GX196" s="25"/>
      <c r="GY196" s="25"/>
      <c r="GZ196" s="25"/>
      <c r="HA196" s="25"/>
      <c r="HB196" s="25"/>
      <c r="HC196" s="25"/>
      <c r="HD196" s="25"/>
      <c r="HE196" s="25"/>
      <c r="HF196" s="25"/>
      <c r="HG196" s="25"/>
      <c r="HH196" s="25"/>
      <c r="HI196" s="25"/>
      <c r="HJ196" s="25"/>
      <c r="HK196" s="25"/>
      <c r="HL196" s="25"/>
      <c r="HM196" s="25"/>
      <c r="HN196" s="25"/>
      <c r="HO196" s="25"/>
      <c r="HP196" s="25"/>
      <c r="HQ196" s="25"/>
      <c r="HR196" s="25"/>
      <c r="HS196" s="25"/>
      <c r="HT196" s="25"/>
      <c r="HU196" s="25"/>
      <c r="HV196" s="25"/>
      <c r="HW196" s="25"/>
      <c r="HX196" s="25"/>
      <c r="HY196" s="25"/>
      <c r="HZ196" s="25"/>
      <c r="IA196" s="25"/>
      <c r="IB196" s="25"/>
      <c r="IC196" s="25"/>
      <c r="ID196" s="25"/>
      <c r="IE196" s="25"/>
      <c r="IF196" s="25"/>
      <c r="IG196" s="25"/>
      <c r="IH196" s="25"/>
      <c r="II196" s="25"/>
      <c r="IJ196" s="25"/>
      <c r="IK196" s="25"/>
      <c r="IL196" s="25"/>
      <c r="IM196" s="25"/>
      <c r="IN196" s="25"/>
      <c r="IO196" s="25"/>
      <c r="IP196" s="25"/>
      <c r="IQ196" s="25"/>
      <c r="IR196" s="25"/>
      <c r="IS196" s="25"/>
      <c r="IT196" s="25"/>
      <c r="IU196" s="25"/>
      <c r="IV196" s="25"/>
    </row>
    <row r="197" spans="2:256" s="27" customFormat="1" x14ac:dyDescent="0.25">
      <c r="B197" s="25"/>
      <c r="C197" s="32"/>
      <c r="D197" s="33"/>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c r="CA197" s="25"/>
      <c r="CB197" s="25"/>
      <c r="CC197" s="25"/>
      <c r="CD197" s="25"/>
      <c r="CE197" s="25"/>
      <c r="CF197" s="25"/>
      <c r="CG197" s="25"/>
      <c r="CH197" s="25"/>
      <c r="CI197" s="25"/>
      <c r="CJ197" s="25"/>
      <c r="CK197" s="25"/>
      <c r="CL197" s="25"/>
      <c r="CM197" s="25"/>
      <c r="CN197" s="25"/>
      <c r="CO197" s="25"/>
      <c r="CP197" s="25"/>
      <c r="CQ197" s="25"/>
      <c r="CR197" s="25"/>
      <c r="CS197" s="25"/>
      <c r="CT197" s="25"/>
      <c r="CU197" s="25"/>
      <c r="CV197" s="25"/>
      <c r="CW197" s="25"/>
      <c r="CX197" s="25"/>
      <c r="CY197" s="25"/>
      <c r="CZ197" s="25"/>
      <c r="DA197" s="25"/>
      <c r="DB197" s="25"/>
      <c r="DC197" s="25"/>
      <c r="DD197" s="25"/>
      <c r="DE197" s="25"/>
      <c r="DF197" s="25"/>
      <c r="DG197" s="25"/>
      <c r="DH197" s="25"/>
      <c r="DI197" s="25"/>
      <c r="DJ197" s="25"/>
      <c r="DK197" s="25"/>
      <c r="DL197" s="25"/>
      <c r="DM197" s="25"/>
      <c r="DN197" s="25"/>
      <c r="DO197" s="25"/>
      <c r="DP197" s="25"/>
      <c r="DQ197" s="25"/>
      <c r="DR197" s="25"/>
      <c r="DS197" s="25"/>
      <c r="DT197" s="25"/>
      <c r="DU197" s="25"/>
      <c r="DV197" s="25"/>
      <c r="DW197" s="25"/>
      <c r="DX197" s="25"/>
      <c r="DY197" s="25"/>
      <c r="DZ197" s="25"/>
      <c r="EA197" s="25"/>
      <c r="EB197" s="25"/>
      <c r="EC197" s="25"/>
      <c r="ED197" s="25"/>
      <c r="EE197" s="25"/>
      <c r="EF197" s="25"/>
      <c r="EG197" s="25"/>
      <c r="EH197" s="25"/>
      <c r="EI197" s="25"/>
      <c r="EJ197" s="25"/>
      <c r="EK197" s="25"/>
      <c r="EL197" s="25"/>
      <c r="EM197" s="25"/>
      <c r="EN197" s="25"/>
      <c r="EO197" s="25"/>
      <c r="EP197" s="25"/>
      <c r="EQ197" s="25"/>
      <c r="ER197" s="25"/>
      <c r="ES197" s="25"/>
      <c r="ET197" s="25"/>
      <c r="EU197" s="25"/>
      <c r="EV197" s="25"/>
      <c r="EW197" s="25"/>
      <c r="EX197" s="25"/>
      <c r="EY197" s="25"/>
      <c r="EZ197" s="25"/>
      <c r="FA197" s="25"/>
      <c r="FB197" s="25"/>
      <c r="FC197" s="25"/>
      <c r="FD197" s="25"/>
      <c r="FE197" s="25"/>
      <c r="FF197" s="25"/>
      <c r="FG197" s="25"/>
      <c r="FH197" s="25"/>
      <c r="FI197" s="25"/>
      <c r="FJ197" s="25"/>
      <c r="FK197" s="25"/>
      <c r="FL197" s="25"/>
      <c r="FM197" s="25"/>
      <c r="FN197" s="25"/>
      <c r="FO197" s="25"/>
      <c r="FP197" s="25"/>
      <c r="FQ197" s="25"/>
      <c r="FR197" s="25"/>
      <c r="FS197" s="25"/>
      <c r="FT197" s="25"/>
      <c r="FU197" s="25"/>
      <c r="FV197" s="25"/>
      <c r="FW197" s="25"/>
      <c r="FX197" s="25"/>
      <c r="FY197" s="25"/>
      <c r="FZ197" s="25"/>
      <c r="GA197" s="25"/>
      <c r="GB197" s="25"/>
      <c r="GC197" s="25"/>
      <c r="GD197" s="25"/>
      <c r="GE197" s="25"/>
      <c r="GF197" s="25"/>
      <c r="GG197" s="25"/>
      <c r="GH197" s="25"/>
      <c r="GI197" s="25"/>
      <c r="GJ197" s="25"/>
      <c r="GK197" s="25"/>
      <c r="GL197" s="25"/>
      <c r="GM197" s="25"/>
      <c r="GN197" s="25"/>
      <c r="GO197" s="25"/>
      <c r="GP197" s="25"/>
      <c r="GQ197" s="25"/>
      <c r="GR197" s="25"/>
      <c r="GS197" s="25"/>
      <c r="GT197" s="25"/>
      <c r="GU197" s="25"/>
      <c r="GV197" s="25"/>
      <c r="GW197" s="25"/>
      <c r="GX197" s="25"/>
      <c r="GY197" s="25"/>
      <c r="GZ197" s="25"/>
      <c r="HA197" s="25"/>
      <c r="HB197" s="25"/>
      <c r="HC197" s="25"/>
      <c r="HD197" s="25"/>
      <c r="HE197" s="25"/>
      <c r="HF197" s="25"/>
      <c r="HG197" s="25"/>
      <c r="HH197" s="25"/>
      <c r="HI197" s="25"/>
      <c r="HJ197" s="25"/>
      <c r="HK197" s="25"/>
      <c r="HL197" s="25"/>
      <c r="HM197" s="25"/>
      <c r="HN197" s="25"/>
      <c r="HO197" s="25"/>
      <c r="HP197" s="25"/>
      <c r="HQ197" s="25"/>
      <c r="HR197" s="25"/>
      <c r="HS197" s="25"/>
      <c r="HT197" s="25"/>
      <c r="HU197" s="25"/>
      <c r="HV197" s="25"/>
      <c r="HW197" s="25"/>
      <c r="HX197" s="25"/>
      <c r="HY197" s="25"/>
      <c r="HZ197" s="25"/>
      <c r="IA197" s="25"/>
      <c r="IB197" s="25"/>
      <c r="IC197" s="25"/>
      <c r="ID197" s="25"/>
      <c r="IE197" s="25"/>
      <c r="IF197" s="25"/>
      <c r="IG197" s="25"/>
      <c r="IH197" s="25"/>
      <c r="II197" s="25"/>
      <c r="IJ197" s="25"/>
      <c r="IK197" s="25"/>
      <c r="IL197" s="25"/>
      <c r="IM197" s="25"/>
      <c r="IN197" s="25"/>
      <c r="IO197" s="25"/>
      <c r="IP197" s="25"/>
      <c r="IQ197" s="25"/>
      <c r="IR197" s="25"/>
      <c r="IS197" s="25"/>
      <c r="IT197" s="25"/>
      <c r="IU197" s="25"/>
      <c r="IV197" s="25"/>
    </row>
    <row r="198" spans="2:256" s="27" customFormat="1" x14ac:dyDescent="0.25">
      <c r="B198" s="25"/>
      <c r="C198" s="32"/>
      <c r="D198" s="33"/>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c r="CB198" s="25"/>
      <c r="CC198" s="25"/>
      <c r="CD198" s="25"/>
      <c r="CE198" s="25"/>
      <c r="CF198" s="25"/>
      <c r="CG198" s="25"/>
      <c r="CH198" s="25"/>
      <c r="CI198" s="25"/>
      <c r="CJ198" s="25"/>
      <c r="CK198" s="25"/>
      <c r="CL198" s="25"/>
      <c r="CM198" s="25"/>
      <c r="CN198" s="25"/>
      <c r="CO198" s="25"/>
      <c r="CP198" s="25"/>
      <c r="CQ198" s="25"/>
      <c r="CR198" s="25"/>
      <c r="CS198" s="25"/>
      <c r="CT198" s="25"/>
      <c r="CU198" s="25"/>
      <c r="CV198" s="25"/>
      <c r="CW198" s="25"/>
      <c r="CX198" s="25"/>
      <c r="CY198" s="25"/>
      <c r="CZ198" s="25"/>
      <c r="DA198" s="25"/>
      <c r="DB198" s="25"/>
      <c r="DC198" s="25"/>
      <c r="DD198" s="25"/>
      <c r="DE198" s="25"/>
      <c r="DF198" s="25"/>
      <c r="DG198" s="25"/>
      <c r="DH198" s="25"/>
      <c r="DI198" s="25"/>
      <c r="DJ198" s="25"/>
      <c r="DK198" s="25"/>
      <c r="DL198" s="25"/>
      <c r="DM198" s="25"/>
      <c r="DN198" s="25"/>
      <c r="DO198" s="25"/>
      <c r="DP198" s="25"/>
      <c r="DQ198" s="25"/>
      <c r="DR198" s="25"/>
      <c r="DS198" s="25"/>
      <c r="DT198" s="25"/>
      <c r="DU198" s="25"/>
      <c r="DV198" s="25"/>
      <c r="DW198" s="25"/>
      <c r="DX198" s="25"/>
      <c r="DY198" s="25"/>
      <c r="DZ198" s="25"/>
      <c r="EA198" s="25"/>
      <c r="EB198" s="25"/>
      <c r="EC198" s="25"/>
      <c r="ED198" s="25"/>
      <c r="EE198" s="25"/>
      <c r="EF198" s="25"/>
      <c r="EG198" s="25"/>
      <c r="EH198" s="25"/>
      <c r="EI198" s="25"/>
      <c r="EJ198" s="25"/>
      <c r="EK198" s="25"/>
      <c r="EL198" s="25"/>
      <c r="EM198" s="25"/>
      <c r="EN198" s="25"/>
      <c r="EO198" s="25"/>
      <c r="EP198" s="25"/>
      <c r="EQ198" s="25"/>
      <c r="ER198" s="25"/>
      <c r="ES198" s="25"/>
      <c r="ET198" s="25"/>
      <c r="EU198" s="25"/>
      <c r="EV198" s="25"/>
      <c r="EW198" s="25"/>
      <c r="EX198" s="25"/>
      <c r="EY198" s="25"/>
      <c r="EZ198" s="25"/>
      <c r="FA198" s="25"/>
      <c r="FB198" s="25"/>
      <c r="FC198" s="25"/>
      <c r="FD198" s="25"/>
      <c r="FE198" s="25"/>
      <c r="FF198" s="25"/>
      <c r="FG198" s="25"/>
      <c r="FH198" s="25"/>
      <c r="FI198" s="25"/>
      <c r="FJ198" s="25"/>
      <c r="FK198" s="25"/>
      <c r="FL198" s="25"/>
      <c r="FM198" s="25"/>
      <c r="FN198" s="25"/>
      <c r="FO198" s="25"/>
      <c r="FP198" s="25"/>
      <c r="FQ198" s="25"/>
      <c r="FR198" s="25"/>
      <c r="FS198" s="25"/>
      <c r="FT198" s="25"/>
      <c r="FU198" s="25"/>
      <c r="FV198" s="25"/>
      <c r="FW198" s="25"/>
      <c r="FX198" s="25"/>
      <c r="FY198" s="25"/>
      <c r="FZ198" s="25"/>
      <c r="GA198" s="25"/>
      <c r="GB198" s="25"/>
      <c r="GC198" s="25"/>
      <c r="GD198" s="25"/>
      <c r="GE198" s="25"/>
      <c r="GF198" s="25"/>
      <c r="GG198" s="25"/>
      <c r="GH198" s="25"/>
      <c r="GI198" s="25"/>
      <c r="GJ198" s="25"/>
      <c r="GK198" s="25"/>
      <c r="GL198" s="25"/>
      <c r="GM198" s="25"/>
      <c r="GN198" s="25"/>
      <c r="GO198" s="25"/>
      <c r="GP198" s="25"/>
      <c r="GQ198" s="25"/>
      <c r="GR198" s="25"/>
      <c r="GS198" s="25"/>
      <c r="GT198" s="25"/>
      <c r="GU198" s="25"/>
      <c r="GV198" s="25"/>
      <c r="GW198" s="25"/>
      <c r="GX198" s="25"/>
      <c r="GY198" s="25"/>
      <c r="GZ198" s="25"/>
      <c r="HA198" s="25"/>
      <c r="HB198" s="25"/>
      <c r="HC198" s="25"/>
      <c r="HD198" s="25"/>
      <c r="HE198" s="25"/>
      <c r="HF198" s="25"/>
      <c r="HG198" s="25"/>
      <c r="HH198" s="25"/>
      <c r="HI198" s="25"/>
      <c r="HJ198" s="25"/>
      <c r="HK198" s="25"/>
      <c r="HL198" s="25"/>
      <c r="HM198" s="25"/>
      <c r="HN198" s="25"/>
      <c r="HO198" s="25"/>
      <c r="HP198" s="25"/>
      <c r="HQ198" s="25"/>
      <c r="HR198" s="25"/>
      <c r="HS198" s="25"/>
      <c r="HT198" s="25"/>
      <c r="HU198" s="25"/>
      <c r="HV198" s="25"/>
      <c r="HW198" s="25"/>
      <c r="HX198" s="25"/>
      <c r="HY198" s="25"/>
      <c r="HZ198" s="25"/>
      <c r="IA198" s="25"/>
      <c r="IB198" s="25"/>
      <c r="IC198" s="25"/>
      <c r="ID198" s="25"/>
      <c r="IE198" s="25"/>
      <c r="IF198" s="25"/>
      <c r="IG198" s="25"/>
      <c r="IH198" s="25"/>
      <c r="II198" s="25"/>
      <c r="IJ198" s="25"/>
      <c r="IK198" s="25"/>
      <c r="IL198" s="25"/>
      <c r="IM198" s="25"/>
      <c r="IN198" s="25"/>
      <c r="IO198" s="25"/>
      <c r="IP198" s="25"/>
      <c r="IQ198" s="25"/>
      <c r="IR198" s="25"/>
      <c r="IS198" s="25"/>
      <c r="IT198" s="25"/>
      <c r="IU198" s="25"/>
      <c r="IV198" s="25"/>
    </row>
    <row r="199" spans="2:256" s="27" customFormat="1" x14ac:dyDescent="0.25">
      <c r="B199" s="25"/>
      <c r="C199" s="32"/>
      <c r="D199" s="33"/>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c r="CA199" s="25"/>
      <c r="CB199" s="25"/>
      <c r="CC199" s="25"/>
      <c r="CD199" s="25"/>
      <c r="CE199" s="25"/>
      <c r="CF199" s="25"/>
      <c r="CG199" s="25"/>
      <c r="CH199" s="25"/>
      <c r="CI199" s="25"/>
      <c r="CJ199" s="25"/>
      <c r="CK199" s="25"/>
      <c r="CL199" s="25"/>
      <c r="CM199" s="25"/>
      <c r="CN199" s="25"/>
      <c r="CO199" s="25"/>
      <c r="CP199" s="25"/>
      <c r="CQ199" s="25"/>
      <c r="CR199" s="25"/>
      <c r="CS199" s="25"/>
      <c r="CT199" s="25"/>
      <c r="CU199" s="25"/>
      <c r="CV199" s="25"/>
      <c r="CW199" s="25"/>
      <c r="CX199" s="25"/>
      <c r="CY199" s="25"/>
      <c r="CZ199" s="25"/>
      <c r="DA199" s="25"/>
      <c r="DB199" s="25"/>
      <c r="DC199" s="25"/>
      <c r="DD199" s="25"/>
      <c r="DE199" s="25"/>
      <c r="DF199" s="25"/>
      <c r="DG199" s="25"/>
      <c r="DH199" s="25"/>
      <c r="DI199" s="25"/>
      <c r="DJ199" s="25"/>
      <c r="DK199" s="25"/>
      <c r="DL199" s="25"/>
      <c r="DM199" s="25"/>
      <c r="DN199" s="25"/>
      <c r="DO199" s="25"/>
      <c r="DP199" s="25"/>
      <c r="DQ199" s="25"/>
      <c r="DR199" s="25"/>
      <c r="DS199" s="25"/>
      <c r="DT199" s="25"/>
      <c r="DU199" s="25"/>
      <c r="DV199" s="25"/>
      <c r="DW199" s="25"/>
      <c r="DX199" s="25"/>
      <c r="DY199" s="25"/>
      <c r="DZ199" s="25"/>
      <c r="EA199" s="25"/>
      <c r="EB199" s="25"/>
      <c r="EC199" s="25"/>
      <c r="ED199" s="25"/>
      <c r="EE199" s="25"/>
      <c r="EF199" s="25"/>
      <c r="EG199" s="25"/>
      <c r="EH199" s="25"/>
      <c r="EI199" s="25"/>
      <c r="EJ199" s="25"/>
      <c r="EK199" s="25"/>
      <c r="EL199" s="25"/>
      <c r="EM199" s="25"/>
      <c r="EN199" s="25"/>
      <c r="EO199" s="25"/>
      <c r="EP199" s="25"/>
      <c r="EQ199" s="25"/>
      <c r="ER199" s="25"/>
      <c r="ES199" s="25"/>
      <c r="ET199" s="25"/>
      <c r="EU199" s="25"/>
      <c r="EV199" s="25"/>
      <c r="EW199" s="25"/>
      <c r="EX199" s="25"/>
      <c r="EY199" s="25"/>
      <c r="EZ199" s="25"/>
      <c r="FA199" s="25"/>
      <c r="FB199" s="25"/>
      <c r="FC199" s="25"/>
      <c r="FD199" s="25"/>
      <c r="FE199" s="25"/>
      <c r="FF199" s="25"/>
      <c r="FG199" s="25"/>
      <c r="FH199" s="25"/>
      <c r="FI199" s="25"/>
      <c r="FJ199" s="25"/>
      <c r="FK199" s="25"/>
      <c r="FL199" s="25"/>
      <c r="FM199" s="25"/>
      <c r="FN199" s="25"/>
      <c r="FO199" s="25"/>
      <c r="FP199" s="25"/>
      <c r="FQ199" s="25"/>
      <c r="FR199" s="25"/>
      <c r="FS199" s="25"/>
      <c r="FT199" s="25"/>
      <c r="FU199" s="25"/>
      <c r="FV199" s="25"/>
      <c r="FW199" s="25"/>
      <c r="FX199" s="25"/>
      <c r="FY199" s="25"/>
      <c r="FZ199" s="25"/>
      <c r="GA199" s="25"/>
      <c r="GB199" s="25"/>
      <c r="GC199" s="25"/>
      <c r="GD199" s="25"/>
      <c r="GE199" s="25"/>
      <c r="GF199" s="25"/>
      <c r="GG199" s="25"/>
      <c r="GH199" s="25"/>
      <c r="GI199" s="25"/>
      <c r="GJ199" s="25"/>
      <c r="GK199" s="25"/>
      <c r="GL199" s="25"/>
      <c r="GM199" s="25"/>
      <c r="GN199" s="25"/>
      <c r="GO199" s="25"/>
      <c r="GP199" s="25"/>
      <c r="GQ199" s="25"/>
      <c r="GR199" s="25"/>
      <c r="GS199" s="25"/>
      <c r="GT199" s="25"/>
      <c r="GU199" s="25"/>
      <c r="GV199" s="25"/>
      <c r="GW199" s="25"/>
      <c r="GX199" s="25"/>
      <c r="GY199" s="25"/>
      <c r="GZ199" s="25"/>
      <c r="HA199" s="25"/>
      <c r="HB199" s="25"/>
      <c r="HC199" s="25"/>
      <c r="HD199" s="25"/>
      <c r="HE199" s="25"/>
      <c r="HF199" s="25"/>
      <c r="HG199" s="25"/>
      <c r="HH199" s="25"/>
      <c r="HI199" s="25"/>
      <c r="HJ199" s="25"/>
      <c r="HK199" s="25"/>
      <c r="HL199" s="25"/>
      <c r="HM199" s="25"/>
      <c r="HN199" s="25"/>
      <c r="HO199" s="25"/>
      <c r="HP199" s="25"/>
      <c r="HQ199" s="25"/>
      <c r="HR199" s="25"/>
      <c r="HS199" s="25"/>
      <c r="HT199" s="25"/>
      <c r="HU199" s="25"/>
      <c r="HV199" s="25"/>
      <c r="HW199" s="25"/>
      <c r="HX199" s="25"/>
      <c r="HY199" s="25"/>
      <c r="HZ199" s="25"/>
      <c r="IA199" s="25"/>
      <c r="IB199" s="25"/>
      <c r="IC199" s="25"/>
      <c r="ID199" s="25"/>
      <c r="IE199" s="25"/>
      <c r="IF199" s="25"/>
      <c r="IG199" s="25"/>
      <c r="IH199" s="25"/>
      <c r="II199" s="25"/>
      <c r="IJ199" s="25"/>
      <c r="IK199" s="25"/>
      <c r="IL199" s="25"/>
      <c r="IM199" s="25"/>
      <c r="IN199" s="25"/>
      <c r="IO199" s="25"/>
      <c r="IP199" s="25"/>
      <c r="IQ199" s="25"/>
      <c r="IR199" s="25"/>
      <c r="IS199" s="25"/>
      <c r="IT199" s="25"/>
      <c r="IU199" s="25"/>
      <c r="IV199" s="25"/>
    </row>
    <row r="200" spans="2:256" s="27" customFormat="1" x14ac:dyDescent="0.25">
      <c r="B200" s="25"/>
      <c r="C200" s="32"/>
      <c r="D200" s="33"/>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c r="CA200" s="25"/>
      <c r="CB200" s="25"/>
      <c r="CC200" s="25"/>
      <c r="CD200" s="25"/>
      <c r="CE200" s="25"/>
      <c r="CF200" s="25"/>
      <c r="CG200" s="25"/>
      <c r="CH200" s="25"/>
      <c r="CI200" s="25"/>
      <c r="CJ200" s="25"/>
      <c r="CK200" s="25"/>
      <c r="CL200" s="25"/>
      <c r="CM200" s="25"/>
      <c r="CN200" s="25"/>
      <c r="CO200" s="25"/>
      <c r="CP200" s="25"/>
      <c r="CQ200" s="25"/>
      <c r="CR200" s="25"/>
      <c r="CS200" s="25"/>
      <c r="CT200" s="25"/>
      <c r="CU200" s="25"/>
      <c r="CV200" s="25"/>
      <c r="CW200" s="25"/>
      <c r="CX200" s="25"/>
      <c r="CY200" s="25"/>
      <c r="CZ200" s="25"/>
      <c r="DA200" s="25"/>
      <c r="DB200" s="25"/>
      <c r="DC200" s="25"/>
      <c r="DD200" s="25"/>
      <c r="DE200" s="25"/>
      <c r="DF200" s="25"/>
      <c r="DG200" s="25"/>
      <c r="DH200" s="25"/>
      <c r="DI200" s="25"/>
      <c r="DJ200" s="25"/>
      <c r="DK200" s="25"/>
      <c r="DL200" s="25"/>
      <c r="DM200" s="25"/>
      <c r="DN200" s="25"/>
      <c r="DO200" s="25"/>
      <c r="DP200" s="25"/>
      <c r="DQ200" s="25"/>
      <c r="DR200" s="25"/>
      <c r="DS200" s="25"/>
      <c r="DT200" s="25"/>
      <c r="DU200" s="25"/>
      <c r="DV200" s="25"/>
      <c r="DW200" s="25"/>
      <c r="DX200" s="25"/>
      <c r="DY200" s="25"/>
      <c r="DZ200" s="25"/>
      <c r="EA200" s="25"/>
      <c r="EB200" s="25"/>
      <c r="EC200" s="25"/>
      <c r="ED200" s="25"/>
      <c r="EE200" s="25"/>
      <c r="EF200" s="25"/>
      <c r="EG200" s="25"/>
      <c r="EH200" s="25"/>
      <c r="EI200" s="25"/>
      <c r="EJ200" s="25"/>
      <c r="EK200" s="25"/>
      <c r="EL200" s="25"/>
      <c r="EM200" s="25"/>
      <c r="EN200" s="25"/>
      <c r="EO200" s="25"/>
      <c r="EP200" s="25"/>
      <c r="EQ200" s="25"/>
      <c r="ER200" s="25"/>
      <c r="ES200" s="25"/>
      <c r="ET200" s="25"/>
      <c r="EU200" s="25"/>
      <c r="EV200" s="25"/>
      <c r="EW200" s="25"/>
      <c r="EX200" s="25"/>
      <c r="EY200" s="25"/>
      <c r="EZ200" s="25"/>
      <c r="FA200" s="25"/>
      <c r="FB200" s="25"/>
      <c r="FC200" s="25"/>
      <c r="FD200" s="25"/>
      <c r="FE200" s="25"/>
      <c r="FF200" s="25"/>
      <c r="FG200" s="25"/>
      <c r="FH200" s="25"/>
      <c r="FI200" s="25"/>
      <c r="FJ200" s="25"/>
      <c r="FK200" s="25"/>
      <c r="FL200" s="25"/>
      <c r="FM200" s="25"/>
      <c r="FN200" s="25"/>
      <c r="FO200" s="25"/>
      <c r="FP200" s="25"/>
      <c r="FQ200" s="25"/>
      <c r="FR200" s="25"/>
      <c r="FS200" s="25"/>
      <c r="FT200" s="25"/>
      <c r="FU200" s="25"/>
      <c r="FV200" s="25"/>
      <c r="FW200" s="25"/>
      <c r="FX200" s="25"/>
      <c r="FY200" s="25"/>
      <c r="FZ200" s="25"/>
      <c r="GA200" s="25"/>
      <c r="GB200" s="25"/>
      <c r="GC200" s="25"/>
      <c r="GD200" s="25"/>
      <c r="GE200" s="25"/>
      <c r="GF200" s="25"/>
      <c r="GG200" s="25"/>
      <c r="GH200" s="25"/>
      <c r="GI200" s="25"/>
      <c r="GJ200" s="25"/>
      <c r="GK200" s="25"/>
      <c r="GL200" s="25"/>
      <c r="GM200" s="25"/>
      <c r="GN200" s="25"/>
      <c r="GO200" s="25"/>
      <c r="GP200" s="25"/>
      <c r="GQ200" s="25"/>
      <c r="GR200" s="25"/>
      <c r="GS200" s="25"/>
      <c r="GT200" s="25"/>
      <c r="GU200" s="25"/>
      <c r="GV200" s="25"/>
      <c r="GW200" s="25"/>
      <c r="GX200" s="25"/>
      <c r="GY200" s="25"/>
      <c r="GZ200" s="25"/>
      <c r="HA200" s="25"/>
      <c r="HB200" s="25"/>
      <c r="HC200" s="25"/>
      <c r="HD200" s="25"/>
      <c r="HE200" s="25"/>
      <c r="HF200" s="25"/>
      <c r="HG200" s="25"/>
      <c r="HH200" s="25"/>
      <c r="HI200" s="25"/>
      <c r="HJ200" s="25"/>
      <c r="HK200" s="25"/>
      <c r="HL200" s="25"/>
      <c r="HM200" s="25"/>
      <c r="HN200" s="25"/>
      <c r="HO200" s="25"/>
      <c r="HP200" s="25"/>
      <c r="HQ200" s="25"/>
      <c r="HR200" s="25"/>
      <c r="HS200" s="25"/>
      <c r="HT200" s="25"/>
      <c r="HU200" s="25"/>
      <c r="HV200" s="25"/>
      <c r="HW200" s="25"/>
      <c r="HX200" s="25"/>
      <c r="HY200" s="25"/>
      <c r="HZ200" s="25"/>
      <c r="IA200" s="25"/>
      <c r="IB200" s="25"/>
      <c r="IC200" s="25"/>
      <c r="ID200" s="25"/>
      <c r="IE200" s="25"/>
      <c r="IF200" s="25"/>
      <c r="IG200" s="25"/>
      <c r="IH200" s="25"/>
      <c r="II200" s="25"/>
      <c r="IJ200" s="25"/>
      <c r="IK200" s="25"/>
      <c r="IL200" s="25"/>
      <c r="IM200" s="25"/>
      <c r="IN200" s="25"/>
      <c r="IO200" s="25"/>
      <c r="IP200" s="25"/>
      <c r="IQ200" s="25"/>
      <c r="IR200" s="25"/>
      <c r="IS200" s="25"/>
      <c r="IT200" s="25"/>
      <c r="IU200" s="25"/>
      <c r="IV200" s="25"/>
    </row>
    <row r="201" spans="2:256" s="27" customFormat="1" x14ac:dyDescent="0.25">
      <c r="B201" s="25"/>
      <c r="C201" s="32"/>
      <c r="D201" s="33"/>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25"/>
      <c r="CB201" s="25"/>
      <c r="CC201" s="25"/>
      <c r="CD201" s="25"/>
      <c r="CE201" s="25"/>
      <c r="CF201" s="25"/>
      <c r="CG201" s="25"/>
      <c r="CH201" s="25"/>
      <c r="CI201" s="25"/>
      <c r="CJ201" s="25"/>
      <c r="CK201" s="25"/>
      <c r="CL201" s="25"/>
      <c r="CM201" s="25"/>
      <c r="CN201" s="25"/>
      <c r="CO201" s="25"/>
      <c r="CP201" s="25"/>
      <c r="CQ201" s="25"/>
      <c r="CR201" s="25"/>
      <c r="CS201" s="25"/>
      <c r="CT201" s="25"/>
      <c r="CU201" s="25"/>
      <c r="CV201" s="25"/>
      <c r="CW201" s="25"/>
      <c r="CX201" s="25"/>
      <c r="CY201" s="25"/>
      <c r="CZ201" s="25"/>
      <c r="DA201" s="25"/>
      <c r="DB201" s="25"/>
      <c r="DC201" s="25"/>
      <c r="DD201" s="25"/>
      <c r="DE201" s="25"/>
      <c r="DF201" s="25"/>
      <c r="DG201" s="25"/>
      <c r="DH201" s="25"/>
      <c r="DI201" s="25"/>
      <c r="DJ201" s="25"/>
      <c r="DK201" s="25"/>
      <c r="DL201" s="25"/>
      <c r="DM201" s="25"/>
      <c r="DN201" s="25"/>
      <c r="DO201" s="25"/>
      <c r="DP201" s="25"/>
      <c r="DQ201" s="25"/>
      <c r="DR201" s="25"/>
      <c r="DS201" s="25"/>
      <c r="DT201" s="25"/>
      <c r="DU201" s="25"/>
      <c r="DV201" s="25"/>
      <c r="DW201" s="25"/>
      <c r="DX201" s="25"/>
      <c r="DY201" s="25"/>
      <c r="DZ201" s="25"/>
      <c r="EA201" s="25"/>
      <c r="EB201" s="25"/>
      <c r="EC201" s="25"/>
      <c r="ED201" s="25"/>
      <c r="EE201" s="25"/>
      <c r="EF201" s="25"/>
      <c r="EG201" s="25"/>
      <c r="EH201" s="25"/>
      <c r="EI201" s="25"/>
      <c r="EJ201" s="25"/>
      <c r="EK201" s="25"/>
      <c r="EL201" s="25"/>
      <c r="EM201" s="25"/>
      <c r="EN201" s="25"/>
      <c r="EO201" s="25"/>
      <c r="EP201" s="25"/>
      <c r="EQ201" s="25"/>
      <c r="ER201" s="25"/>
      <c r="ES201" s="25"/>
      <c r="ET201" s="25"/>
      <c r="EU201" s="25"/>
      <c r="EV201" s="25"/>
      <c r="EW201" s="25"/>
      <c r="EX201" s="25"/>
      <c r="EY201" s="25"/>
      <c r="EZ201" s="25"/>
      <c r="FA201" s="25"/>
      <c r="FB201" s="25"/>
      <c r="FC201" s="25"/>
      <c r="FD201" s="25"/>
      <c r="FE201" s="25"/>
      <c r="FF201" s="25"/>
      <c r="FG201" s="25"/>
      <c r="FH201" s="25"/>
      <c r="FI201" s="25"/>
      <c r="FJ201" s="25"/>
      <c r="FK201" s="25"/>
      <c r="FL201" s="25"/>
      <c r="FM201" s="25"/>
      <c r="FN201" s="25"/>
      <c r="FO201" s="25"/>
      <c r="FP201" s="25"/>
      <c r="FQ201" s="25"/>
      <c r="FR201" s="25"/>
      <c r="FS201" s="25"/>
      <c r="FT201" s="25"/>
      <c r="FU201" s="25"/>
      <c r="FV201" s="25"/>
      <c r="FW201" s="25"/>
      <c r="FX201" s="25"/>
      <c r="FY201" s="25"/>
      <c r="FZ201" s="25"/>
      <c r="GA201" s="25"/>
      <c r="GB201" s="25"/>
      <c r="GC201" s="25"/>
      <c r="GD201" s="25"/>
      <c r="GE201" s="25"/>
      <c r="GF201" s="25"/>
      <c r="GG201" s="25"/>
      <c r="GH201" s="25"/>
      <c r="GI201" s="25"/>
      <c r="GJ201" s="25"/>
      <c r="GK201" s="25"/>
      <c r="GL201" s="25"/>
      <c r="GM201" s="25"/>
      <c r="GN201" s="25"/>
      <c r="GO201" s="25"/>
      <c r="GP201" s="25"/>
      <c r="GQ201" s="25"/>
      <c r="GR201" s="25"/>
      <c r="GS201" s="25"/>
      <c r="GT201" s="25"/>
      <c r="GU201" s="25"/>
      <c r="GV201" s="25"/>
      <c r="GW201" s="25"/>
      <c r="GX201" s="25"/>
      <c r="GY201" s="25"/>
      <c r="GZ201" s="25"/>
      <c r="HA201" s="25"/>
      <c r="HB201" s="25"/>
      <c r="HC201" s="25"/>
      <c r="HD201" s="25"/>
      <c r="HE201" s="25"/>
      <c r="HF201" s="25"/>
      <c r="HG201" s="25"/>
      <c r="HH201" s="25"/>
      <c r="HI201" s="25"/>
      <c r="HJ201" s="25"/>
      <c r="HK201" s="25"/>
      <c r="HL201" s="25"/>
      <c r="HM201" s="25"/>
      <c r="HN201" s="25"/>
      <c r="HO201" s="25"/>
      <c r="HP201" s="25"/>
      <c r="HQ201" s="25"/>
      <c r="HR201" s="25"/>
      <c r="HS201" s="25"/>
      <c r="HT201" s="25"/>
      <c r="HU201" s="25"/>
      <c r="HV201" s="25"/>
      <c r="HW201" s="25"/>
      <c r="HX201" s="25"/>
      <c r="HY201" s="25"/>
      <c r="HZ201" s="25"/>
      <c r="IA201" s="25"/>
      <c r="IB201" s="25"/>
      <c r="IC201" s="25"/>
      <c r="ID201" s="25"/>
      <c r="IE201" s="25"/>
      <c r="IF201" s="25"/>
      <c r="IG201" s="25"/>
      <c r="IH201" s="25"/>
      <c r="II201" s="25"/>
      <c r="IJ201" s="25"/>
      <c r="IK201" s="25"/>
      <c r="IL201" s="25"/>
      <c r="IM201" s="25"/>
      <c r="IN201" s="25"/>
      <c r="IO201" s="25"/>
      <c r="IP201" s="25"/>
      <c r="IQ201" s="25"/>
      <c r="IR201" s="25"/>
      <c r="IS201" s="25"/>
      <c r="IT201" s="25"/>
      <c r="IU201" s="25"/>
      <c r="IV201" s="25"/>
    </row>
    <row r="202" spans="2:256" s="27" customFormat="1" x14ac:dyDescent="0.25">
      <c r="B202" s="25"/>
      <c r="C202" s="32"/>
      <c r="D202" s="33"/>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c r="CB202" s="25"/>
      <c r="CC202" s="25"/>
      <c r="CD202" s="25"/>
      <c r="CE202" s="25"/>
      <c r="CF202" s="25"/>
      <c r="CG202" s="25"/>
      <c r="CH202" s="25"/>
      <c r="CI202" s="25"/>
      <c r="CJ202" s="25"/>
      <c r="CK202" s="25"/>
      <c r="CL202" s="25"/>
      <c r="CM202" s="25"/>
      <c r="CN202" s="25"/>
      <c r="CO202" s="25"/>
      <c r="CP202" s="25"/>
      <c r="CQ202" s="25"/>
      <c r="CR202" s="25"/>
      <c r="CS202" s="25"/>
      <c r="CT202" s="25"/>
      <c r="CU202" s="25"/>
      <c r="CV202" s="25"/>
      <c r="CW202" s="25"/>
      <c r="CX202" s="25"/>
      <c r="CY202" s="25"/>
      <c r="CZ202" s="25"/>
      <c r="DA202" s="25"/>
      <c r="DB202" s="25"/>
      <c r="DC202" s="25"/>
      <c r="DD202" s="25"/>
      <c r="DE202" s="25"/>
      <c r="DF202" s="25"/>
      <c r="DG202" s="25"/>
      <c r="DH202" s="25"/>
      <c r="DI202" s="25"/>
      <c r="DJ202" s="25"/>
      <c r="DK202" s="25"/>
      <c r="DL202" s="25"/>
      <c r="DM202" s="25"/>
      <c r="DN202" s="25"/>
      <c r="DO202" s="25"/>
      <c r="DP202" s="25"/>
      <c r="DQ202" s="25"/>
      <c r="DR202" s="25"/>
      <c r="DS202" s="25"/>
      <c r="DT202" s="25"/>
      <c r="DU202" s="25"/>
      <c r="DV202" s="25"/>
      <c r="DW202" s="25"/>
      <c r="DX202" s="25"/>
      <c r="DY202" s="25"/>
      <c r="DZ202" s="25"/>
      <c r="EA202" s="25"/>
      <c r="EB202" s="25"/>
      <c r="EC202" s="25"/>
      <c r="ED202" s="25"/>
      <c r="EE202" s="25"/>
      <c r="EF202" s="25"/>
      <c r="EG202" s="25"/>
      <c r="EH202" s="25"/>
      <c r="EI202" s="25"/>
      <c r="EJ202" s="25"/>
      <c r="EK202" s="25"/>
      <c r="EL202" s="25"/>
      <c r="EM202" s="25"/>
      <c r="EN202" s="25"/>
      <c r="EO202" s="25"/>
      <c r="EP202" s="25"/>
      <c r="EQ202" s="25"/>
      <c r="ER202" s="25"/>
      <c r="ES202" s="25"/>
      <c r="ET202" s="25"/>
      <c r="EU202" s="25"/>
      <c r="EV202" s="25"/>
      <c r="EW202" s="25"/>
      <c r="EX202" s="25"/>
      <c r="EY202" s="25"/>
      <c r="EZ202" s="25"/>
      <c r="FA202" s="25"/>
      <c r="FB202" s="25"/>
      <c r="FC202" s="25"/>
      <c r="FD202" s="25"/>
      <c r="FE202" s="25"/>
      <c r="FF202" s="25"/>
      <c r="FG202" s="25"/>
      <c r="FH202" s="25"/>
      <c r="FI202" s="25"/>
      <c r="FJ202" s="25"/>
      <c r="FK202" s="25"/>
      <c r="FL202" s="25"/>
      <c r="FM202" s="25"/>
      <c r="FN202" s="25"/>
      <c r="FO202" s="25"/>
      <c r="FP202" s="25"/>
      <c r="FQ202" s="25"/>
      <c r="FR202" s="25"/>
      <c r="FS202" s="25"/>
      <c r="FT202" s="25"/>
      <c r="FU202" s="25"/>
      <c r="FV202" s="25"/>
      <c r="FW202" s="25"/>
      <c r="FX202" s="25"/>
      <c r="FY202" s="25"/>
      <c r="FZ202" s="25"/>
      <c r="GA202" s="25"/>
      <c r="GB202" s="25"/>
      <c r="GC202" s="25"/>
      <c r="GD202" s="25"/>
      <c r="GE202" s="25"/>
      <c r="GF202" s="25"/>
      <c r="GG202" s="25"/>
      <c r="GH202" s="25"/>
      <c r="GI202" s="25"/>
      <c r="GJ202" s="25"/>
      <c r="GK202" s="25"/>
      <c r="GL202" s="25"/>
      <c r="GM202" s="25"/>
      <c r="GN202" s="25"/>
      <c r="GO202" s="25"/>
      <c r="GP202" s="25"/>
      <c r="GQ202" s="25"/>
      <c r="GR202" s="25"/>
      <c r="GS202" s="25"/>
      <c r="GT202" s="25"/>
      <c r="GU202" s="25"/>
      <c r="GV202" s="25"/>
      <c r="GW202" s="25"/>
      <c r="GX202" s="25"/>
      <c r="GY202" s="25"/>
      <c r="GZ202" s="25"/>
      <c r="HA202" s="25"/>
      <c r="HB202" s="25"/>
      <c r="HC202" s="25"/>
      <c r="HD202" s="25"/>
      <c r="HE202" s="25"/>
      <c r="HF202" s="25"/>
      <c r="HG202" s="25"/>
      <c r="HH202" s="25"/>
      <c r="HI202" s="25"/>
      <c r="HJ202" s="25"/>
      <c r="HK202" s="25"/>
      <c r="HL202" s="25"/>
      <c r="HM202" s="25"/>
      <c r="HN202" s="25"/>
      <c r="HO202" s="25"/>
      <c r="HP202" s="25"/>
      <c r="HQ202" s="25"/>
      <c r="HR202" s="25"/>
      <c r="HS202" s="25"/>
      <c r="HT202" s="25"/>
      <c r="HU202" s="25"/>
      <c r="HV202" s="25"/>
      <c r="HW202" s="25"/>
      <c r="HX202" s="25"/>
      <c r="HY202" s="25"/>
      <c r="HZ202" s="25"/>
      <c r="IA202" s="25"/>
      <c r="IB202" s="25"/>
      <c r="IC202" s="25"/>
      <c r="ID202" s="25"/>
      <c r="IE202" s="25"/>
      <c r="IF202" s="25"/>
      <c r="IG202" s="25"/>
      <c r="IH202" s="25"/>
      <c r="II202" s="25"/>
      <c r="IJ202" s="25"/>
      <c r="IK202" s="25"/>
      <c r="IL202" s="25"/>
      <c r="IM202" s="25"/>
      <c r="IN202" s="25"/>
      <c r="IO202" s="25"/>
      <c r="IP202" s="25"/>
      <c r="IQ202" s="25"/>
      <c r="IR202" s="25"/>
      <c r="IS202" s="25"/>
      <c r="IT202" s="25"/>
      <c r="IU202" s="25"/>
      <c r="IV202" s="25"/>
    </row>
    <row r="203" spans="2:256" s="27" customFormat="1" x14ac:dyDescent="0.25">
      <c r="B203" s="25"/>
      <c r="C203" s="32"/>
      <c r="D203" s="33"/>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c r="CA203" s="25"/>
      <c r="CB203" s="25"/>
      <c r="CC203" s="25"/>
      <c r="CD203" s="25"/>
      <c r="CE203" s="25"/>
      <c r="CF203" s="25"/>
      <c r="CG203" s="25"/>
      <c r="CH203" s="25"/>
      <c r="CI203" s="25"/>
      <c r="CJ203" s="25"/>
      <c r="CK203" s="25"/>
      <c r="CL203" s="25"/>
      <c r="CM203" s="25"/>
      <c r="CN203" s="25"/>
      <c r="CO203" s="25"/>
      <c r="CP203" s="25"/>
      <c r="CQ203" s="25"/>
      <c r="CR203" s="25"/>
      <c r="CS203" s="25"/>
      <c r="CT203" s="25"/>
      <c r="CU203" s="25"/>
      <c r="CV203" s="25"/>
      <c r="CW203" s="25"/>
      <c r="CX203" s="25"/>
      <c r="CY203" s="25"/>
      <c r="CZ203" s="25"/>
      <c r="DA203" s="25"/>
      <c r="DB203" s="25"/>
      <c r="DC203" s="25"/>
      <c r="DD203" s="25"/>
      <c r="DE203" s="25"/>
      <c r="DF203" s="25"/>
      <c r="DG203" s="25"/>
      <c r="DH203" s="25"/>
      <c r="DI203" s="25"/>
      <c r="DJ203" s="25"/>
      <c r="DK203" s="25"/>
      <c r="DL203" s="25"/>
      <c r="DM203" s="25"/>
      <c r="DN203" s="25"/>
      <c r="DO203" s="25"/>
      <c r="DP203" s="25"/>
      <c r="DQ203" s="25"/>
      <c r="DR203" s="25"/>
      <c r="DS203" s="25"/>
      <c r="DT203" s="25"/>
      <c r="DU203" s="25"/>
      <c r="DV203" s="25"/>
      <c r="DW203" s="25"/>
      <c r="DX203" s="25"/>
      <c r="DY203" s="25"/>
      <c r="DZ203" s="25"/>
      <c r="EA203" s="25"/>
      <c r="EB203" s="25"/>
      <c r="EC203" s="25"/>
      <c r="ED203" s="25"/>
      <c r="EE203" s="25"/>
      <c r="EF203" s="25"/>
      <c r="EG203" s="25"/>
      <c r="EH203" s="25"/>
      <c r="EI203" s="25"/>
      <c r="EJ203" s="25"/>
      <c r="EK203" s="25"/>
      <c r="EL203" s="25"/>
      <c r="EM203" s="25"/>
      <c r="EN203" s="25"/>
      <c r="EO203" s="25"/>
      <c r="EP203" s="25"/>
      <c r="EQ203" s="25"/>
      <c r="ER203" s="25"/>
      <c r="ES203" s="25"/>
      <c r="ET203" s="25"/>
      <c r="EU203" s="25"/>
      <c r="EV203" s="25"/>
      <c r="EW203" s="25"/>
      <c r="EX203" s="25"/>
      <c r="EY203" s="25"/>
      <c r="EZ203" s="25"/>
      <c r="FA203" s="25"/>
      <c r="FB203" s="25"/>
      <c r="FC203" s="25"/>
      <c r="FD203" s="25"/>
      <c r="FE203" s="25"/>
      <c r="FF203" s="25"/>
      <c r="FG203" s="25"/>
      <c r="FH203" s="25"/>
      <c r="FI203" s="25"/>
      <c r="FJ203" s="25"/>
      <c r="FK203" s="25"/>
      <c r="FL203" s="25"/>
      <c r="FM203" s="25"/>
      <c r="FN203" s="25"/>
      <c r="FO203" s="25"/>
      <c r="FP203" s="25"/>
      <c r="FQ203" s="25"/>
      <c r="FR203" s="25"/>
      <c r="FS203" s="25"/>
      <c r="FT203" s="25"/>
      <c r="FU203" s="25"/>
      <c r="FV203" s="25"/>
      <c r="FW203" s="25"/>
      <c r="FX203" s="25"/>
      <c r="FY203" s="25"/>
      <c r="FZ203" s="25"/>
      <c r="GA203" s="25"/>
      <c r="GB203" s="25"/>
      <c r="GC203" s="25"/>
      <c r="GD203" s="25"/>
      <c r="GE203" s="25"/>
      <c r="GF203" s="25"/>
      <c r="GG203" s="25"/>
      <c r="GH203" s="25"/>
      <c r="GI203" s="25"/>
      <c r="GJ203" s="25"/>
      <c r="GK203" s="25"/>
      <c r="GL203" s="25"/>
      <c r="GM203" s="25"/>
      <c r="GN203" s="25"/>
      <c r="GO203" s="25"/>
      <c r="GP203" s="25"/>
      <c r="GQ203" s="25"/>
      <c r="GR203" s="25"/>
      <c r="GS203" s="25"/>
      <c r="GT203" s="25"/>
      <c r="GU203" s="25"/>
      <c r="GV203" s="25"/>
      <c r="GW203" s="25"/>
      <c r="GX203" s="25"/>
      <c r="GY203" s="25"/>
      <c r="GZ203" s="25"/>
      <c r="HA203" s="25"/>
      <c r="HB203" s="25"/>
      <c r="HC203" s="25"/>
      <c r="HD203" s="25"/>
      <c r="HE203" s="25"/>
      <c r="HF203" s="25"/>
      <c r="HG203" s="25"/>
      <c r="HH203" s="25"/>
      <c r="HI203" s="25"/>
      <c r="HJ203" s="25"/>
      <c r="HK203" s="25"/>
      <c r="HL203" s="25"/>
      <c r="HM203" s="25"/>
      <c r="HN203" s="25"/>
      <c r="HO203" s="25"/>
      <c r="HP203" s="25"/>
      <c r="HQ203" s="25"/>
      <c r="HR203" s="25"/>
      <c r="HS203" s="25"/>
      <c r="HT203" s="25"/>
      <c r="HU203" s="25"/>
      <c r="HV203" s="25"/>
      <c r="HW203" s="25"/>
      <c r="HX203" s="25"/>
      <c r="HY203" s="25"/>
      <c r="HZ203" s="25"/>
      <c r="IA203" s="25"/>
      <c r="IB203" s="25"/>
      <c r="IC203" s="25"/>
      <c r="ID203" s="25"/>
      <c r="IE203" s="25"/>
      <c r="IF203" s="25"/>
      <c r="IG203" s="25"/>
      <c r="IH203" s="25"/>
      <c r="II203" s="25"/>
      <c r="IJ203" s="25"/>
      <c r="IK203" s="25"/>
      <c r="IL203" s="25"/>
      <c r="IM203" s="25"/>
      <c r="IN203" s="25"/>
      <c r="IO203" s="25"/>
      <c r="IP203" s="25"/>
      <c r="IQ203" s="25"/>
      <c r="IR203" s="25"/>
      <c r="IS203" s="25"/>
      <c r="IT203" s="25"/>
      <c r="IU203" s="25"/>
      <c r="IV203" s="25"/>
    </row>
    <row r="204" spans="2:256" s="27" customFormat="1" x14ac:dyDescent="0.25">
      <c r="B204" s="25"/>
      <c r="C204" s="32"/>
      <c r="D204" s="33"/>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c r="CA204" s="25"/>
      <c r="CB204" s="25"/>
      <c r="CC204" s="25"/>
      <c r="CD204" s="25"/>
      <c r="CE204" s="25"/>
      <c r="CF204" s="25"/>
      <c r="CG204" s="25"/>
      <c r="CH204" s="25"/>
      <c r="CI204" s="25"/>
      <c r="CJ204" s="25"/>
      <c r="CK204" s="25"/>
      <c r="CL204" s="25"/>
      <c r="CM204" s="25"/>
      <c r="CN204" s="25"/>
      <c r="CO204" s="25"/>
      <c r="CP204" s="25"/>
      <c r="CQ204" s="25"/>
      <c r="CR204" s="25"/>
      <c r="CS204" s="25"/>
      <c r="CT204" s="25"/>
      <c r="CU204" s="25"/>
      <c r="CV204" s="25"/>
      <c r="CW204" s="25"/>
      <c r="CX204" s="25"/>
      <c r="CY204" s="25"/>
      <c r="CZ204" s="25"/>
      <c r="DA204" s="25"/>
      <c r="DB204" s="25"/>
      <c r="DC204" s="25"/>
      <c r="DD204" s="25"/>
      <c r="DE204" s="25"/>
      <c r="DF204" s="25"/>
      <c r="DG204" s="25"/>
      <c r="DH204" s="25"/>
      <c r="DI204" s="25"/>
      <c r="DJ204" s="25"/>
      <c r="DK204" s="25"/>
      <c r="DL204" s="25"/>
      <c r="DM204" s="25"/>
      <c r="DN204" s="25"/>
      <c r="DO204" s="25"/>
      <c r="DP204" s="25"/>
      <c r="DQ204" s="25"/>
      <c r="DR204" s="25"/>
      <c r="DS204" s="25"/>
      <c r="DT204" s="25"/>
      <c r="DU204" s="25"/>
      <c r="DV204" s="25"/>
      <c r="DW204" s="25"/>
      <c r="DX204" s="25"/>
      <c r="DY204" s="25"/>
      <c r="DZ204" s="25"/>
      <c r="EA204" s="25"/>
      <c r="EB204" s="25"/>
      <c r="EC204" s="25"/>
      <c r="ED204" s="25"/>
      <c r="EE204" s="25"/>
      <c r="EF204" s="25"/>
      <c r="EG204" s="25"/>
      <c r="EH204" s="25"/>
      <c r="EI204" s="25"/>
      <c r="EJ204" s="25"/>
      <c r="EK204" s="25"/>
      <c r="EL204" s="25"/>
      <c r="EM204" s="25"/>
      <c r="EN204" s="25"/>
      <c r="EO204" s="25"/>
      <c r="EP204" s="25"/>
      <c r="EQ204" s="25"/>
      <c r="ER204" s="25"/>
      <c r="ES204" s="25"/>
      <c r="ET204" s="25"/>
      <c r="EU204" s="25"/>
      <c r="EV204" s="25"/>
      <c r="EW204" s="25"/>
      <c r="EX204" s="25"/>
      <c r="EY204" s="25"/>
      <c r="EZ204" s="25"/>
      <c r="FA204" s="25"/>
      <c r="FB204" s="25"/>
      <c r="FC204" s="25"/>
      <c r="FD204" s="25"/>
      <c r="FE204" s="25"/>
      <c r="FF204" s="25"/>
      <c r="FG204" s="25"/>
      <c r="FH204" s="25"/>
      <c r="FI204" s="25"/>
      <c r="FJ204" s="25"/>
      <c r="FK204" s="25"/>
      <c r="FL204" s="25"/>
      <c r="FM204" s="25"/>
      <c r="FN204" s="25"/>
      <c r="FO204" s="25"/>
      <c r="FP204" s="25"/>
      <c r="FQ204" s="25"/>
      <c r="FR204" s="25"/>
      <c r="FS204" s="25"/>
      <c r="FT204" s="25"/>
      <c r="FU204" s="25"/>
      <c r="FV204" s="25"/>
      <c r="FW204" s="25"/>
      <c r="FX204" s="25"/>
      <c r="FY204" s="25"/>
      <c r="FZ204" s="25"/>
      <c r="GA204" s="25"/>
      <c r="GB204" s="25"/>
      <c r="GC204" s="25"/>
      <c r="GD204" s="25"/>
      <c r="GE204" s="25"/>
      <c r="GF204" s="25"/>
      <c r="GG204" s="25"/>
      <c r="GH204" s="25"/>
      <c r="GI204" s="25"/>
      <c r="GJ204" s="25"/>
      <c r="GK204" s="25"/>
      <c r="GL204" s="25"/>
      <c r="GM204" s="25"/>
      <c r="GN204" s="25"/>
      <c r="GO204" s="25"/>
      <c r="GP204" s="25"/>
      <c r="GQ204" s="25"/>
      <c r="GR204" s="25"/>
      <c r="GS204" s="25"/>
      <c r="GT204" s="25"/>
      <c r="GU204" s="25"/>
      <c r="GV204" s="25"/>
      <c r="GW204" s="25"/>
      <c r="GX204" s="25"/>
      <c r="GY204" s="25"/>
      <c r="GZ204" s="25"/>
      <c r="HA204" s="25"/>
      <c r="HB204" s="25"/>
      <c r="HC204" s="25"/>
      <c r="HD204" s="25"/>
      <c r="HE204" s="25"/>
      <c r="HF204" s="25"/>
      <c r="HG204" s="25"/>
      <c r="HH204" s="25"/>
      <c r="HI204" s="25"/>
      <c r="HJ204" s="25"/>
      <c r="HK204" s="25"/>
      <c r="HL204" s="25"/>
      <c r="HM204" s="25"/>
      <c r="HN204" s="25"/>
      <c r="HO204" s="25"/>
      <c r="HP204" s="25"/>
      <c r="HQ204" s="25"/>
      <c r="HR204" s="25"/>
      <c r="HS204" s="25"/>
      <c r="HT204" s="25"/>
      <c r="HU204" s="25"/>
      <c r="HV204" s="25"/>
      <c r="HW204" s="25"/>
      <c r="HX204" s="25"/>
      <c r="HY204" s="25"/>
      <c r="HZ204" s="25"/>
      <c r="IA204" s="25"/>
      <c r="IB204" s="25"/>
      <c r="IC204" s="25"/>
      <c r="ID204" s="25"/>
      <c r="IE204" s="25"/>
      <c r="IF204" s="25"/>
      <c r="IG204" s="25"/>
      <c r="IH204" s="25"/>
      <c r="II204" s="25"/>
      <c r="IJ204" s="25"/>
      <c r="IK204" s="25"/>
      <c r="IL204" s="25"/>
      <c r="IM204" s="25"/>
      <c r="IN204" s="25"/>
      <c r="IO204" s="25"/>
      <c r="IP204" s="25"/>
      <c r="IQ204" s="25"/>
      <c r="IR204" s="25"/>
      <c r="IS204" s="25"/>
      <c r="IT204" s="25"/>
      <c r="IU204" s="25"/>
      <c r="IV204" s="25"/>
    </row>
    <row r="205" spans="2:256" s="27" customFormat="1" x14ac:dyDescent="0.25">
      <c r="B205" s="25"/>
      <c r="C205" s="32"/>
      <c r="D205" s="33"/>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c r="CA205" s="25"/>
      <c r="CB205" s="25"/>
      <c r="CC205" s="25"/>
      <c r="CD205" s="25"/>
      <c r="CE205" s="25"/>
      <c r="CF205" s="25"/>
      <c r="CG205" s="25"/>
      <c r="CH205" s="25"/>
      <c r="CI205" s="25"/>
      <c r="CJ205" s="25"/>
      <c r="CK205" s="25"/>
      <c r="CL205" s="25"/>
      <c r="CM205" s="25"/>
      <c r="CN205" s="25"/>
      <c r="CO205" s="25"/>
      <c r="CP205" s="25"/>
      <c r="CQ205" s="25"/>
      <c r="CR205" s="25"/>
      <c r="CS205" s="25"/>
      <c r="CT205" s="25"/>
      <c r="CU205" s="25"/>
      <c r="CV205" s="25"/>
      <c r="CW205" s="25"/>
      <c r="CX205" s="25"/>
      <c r="CY205" s="25"/>
      <c r="CZ205" s="25"/>
      <c r="DA205" s="25"/>
      <c r="DB205" s="25"/>
      <c r="DC205" s="25"/>
      <c r="DD205" s="25"/>
      <c r="DE205" s="25"/>
      <c r="DF205" s="25"/>
      <c r="DG205" s="25"/>
      <c r="DH205" s="25"/>
      <c r="DI205" s="25"/>
      <c r="DJ205" s="25"/>
      <c r="DK205" s="25"/>
      <c r="DL205" s="25"/>
      <c r="DM205" s="25"/>
      <c r="DN205" s="25"/>
      <c r="DO205" s="25"/>
      <c r="DP205" s="25"/>
      <c r="DQ205" s="25"/>
      <c r="DR205" s="25"/>
      <c r="DS205" s="25"/>
      <c r="DT205" s="25"/>
      <c r="DU205" s="25"/>
      <c r="DV205" s="25"/>
      <c r="DW205" s="25"/>
      <c r="DX205" s="25"/>
      <c r="DY205" s="25"/>
      <c r="DZ205" s="25"/>
      <c r="EA205" s="25"/>
      <c r="EB205" s="25"/>
      <c r="EC205" s="25"/>
      <c r="ED205" s="25"/>
      <c r="EE205" s="25"/>
      <c r="EF205" s="25"/>
      <c r="EG205" s="25"/>
      <c r="EH205" s="25"/>
      <c r="EI205" s="25"/>
      <c r="EJ205" s="25"/>
      <c r="EK205" s="25"/>
      <c r="EL205" s="25"/>
      <c r="EM205" s="25"/>
      <c r="EN205" s="25"/>
      <c r="EO205" s="25"/>
      <c r="EP205" s="25"/>
      <c r="EQ205" s="25"/>
      <c r="ER205" s="25"/>
      <c r="ES205" s="25"/>
      <c r="ET205" s="25"/>
      <c r="EU205" s="25"/>
      <c r="EV205" s="25"/>
      <c r="EW205" s="25"/>
      <c r="EX205" s="25"/>
      <c r="EY205" s="25"/>
      <c r="EZ205" s="25"/>
      <c r="FA205" s="25"/>
      <c r="FB205" s="25"/>
      <c r="FC205" s="25"/>
      <c r="FD205" s="25"/>
      <c r="FE205" s="25"/>
      <c r="FF205" s="25"/>
      <c r="FG205" s="25"/>
      <c r="FH205" s="25"/>
      <c r="FI205" s="25"/>
      <c r="FJ205" s="25"/>
      <c r="FK205" s="25"/>
      <c r="FL205" s="25"/>
      <c r="FM205" s="25"/>
      <c r="FN205" s="25"/>
      <c r="FO205" s="25"/>
      <c r="FP205" s="25"/>
      <c r="FQ205" s="25"/>
      <c r="FR205" s="25"/>
      <c r="FS205" s="25"/>
      <c r="FT205" s="25"/>
      <c r="FU205" s="25"/>
      <c r="FV205" s="25"/>
      <c r="FW205" s="25"/>
      <c r="FX205" s="25"/>
      <c r="FY205" s="25"/>
      <c r="FZ205" s="25"/>
      <c r="GA205" s="25"/>
      <c r="GB205" s="25"/>
      <c r="GC205" s="25"/>
      <c r="GD205" s="25"/>
      <c r="GE205" s="25"/>
      <c r="GF205" s="25"/>
      <c r="GG205" s="25"/>
      <c r="GH205" s="25"/>
      <c r="GI205" s="25"/>
      <c r="GJ205" s="25"/>
      <c r="GK205" s="25"/>
      <c r="GL205" s="25"/>
      <c r="GM205" s="25"/>
      <c r="GN205" s="25"/>
      <c r="GO205" s="25"/>
      <c r="GP205" s="25"/>
      <c r="GQ205" s="25"/>
      <c r="GR205" s="25"/>
      <c r="GS205" s="25"/>
      <c r="GT205" s="25"/>
      <c r="GU205" s="25"/>
      <c r="GV205" s="25"/>
      <c r="GW205" s="25"/>
      <c r="GX205" s="25"/>
      <c r="GY205" s="25"/>
      <c r="GZ205" s="25"/>
      <c r="HA205" s="25"/>
      <c r="HB205" s="25"/>
      <c r="HC205" s="25"/>
      <c r="HD205" s="25"/>
      <c r="HE205" s="25"/>
      <c r="HF205" s="25"/>
      <c r="HG205" s="25"/>
      <c r="HH205" s="25"/>
      <c r="HI205" s="25"/>
      <c r="HJ205" s="25"/>
      <c r="HK205" s="25"/>
      <c r="HL205" s="25"/>
      <c r="HM205" s="25"/>
      <c r="HN205" s="25"/>
      <c r="HO205" s="25"/>
      <c r="HP205" s="25"/>
      <c r="HQ205" s="25"/>
      <c r="HR205" s="25"/>
      <c r="HS205" s="25"/>
      <c r="HT205" s="25"/>
      <c r="HU205" s="25"/>
      <c r="HV205" s="25"/>
      <c r="HW205" s="25"/>
      <c r="HX205" s="25"/>
      <c r="HY205" s="25"/>
      <c r="HZ205" s="25"/>
      <c r="IA205" s="25"/>
      <c r="IB205" s="25"/>
      <c r="IC205" s="25"/>
      <c r="ID205" s="25"/>
      <c r="IE205" s="25"/>
      <c r="IF205" s="25"/>
      <c r="IG205" s="25"/>
      <c r="IH205" s="25"/>
      <c r="II205" s="25"/>
      <c r="IJ205" s="25"/>
      <c r="IK205" s="25"/>
      <c r="IL205" s="25"/>
      <c r="IM205" s="25"/>
      <c r="IN205" s="25"/>
      <c r="IO205" s="25"/>
      <c r="IP205" s="25"/>
      <c r="IQ205" s="25"/>
      <c r="IR205" s="25"/>
      <c r="IS205" s="25"/>
      <c r="IT205" s="25"/>
      <c r="IU205" s="25"/>
      <c r="IV205" s="25"/>
    </row>
    <row r="206" spans="2:256" s="27" customFormat="1" x14ac:dyDescent="0.25">
      <c r="B206" s="25"/>
      <c r="C206" s="32"/>
      <c r="D206" s="33"/>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c r="CA206" s="25"/>
      <c r="CB206" s="25"/>
      <c r="CC206" s="25"/>
      <c r="CD206" s="25"/>
      <c r="CE206" s="25"/>
      <c r="CF206" s="25"/>
      <c r="CG206" s="25"/>
      <c r="CH206" s="25"/>
      <c r="CI206" s="25"/>
      <c r="CJ206" s="25"/>
      <c r="CK206" s="25"/>
      <c r="CL206" s="25"/>
      <c r="CM206" s="25"/>
      <c r="CN206" s="25"/>
      <c r="CO206" s="25"/>
      <c r="CP206" s="25"/>
      <c r="CQ206" s="25"/>
      <c r="CR206" s="25"/>
      <c r="CS206" s="25"/>
      <c r="CT206" s="25"/>
      <c r="CU206" s="25"/>
      <c r="CV206" s="25"/>
      <c r="CW206" s="25"/>
      <c r="CX206" s="25"/>
      <c r="CY206" s="25"/>
      <c r="CZ206" s="25"/>
      <c r="DA206" s="25"/>
      <c r="DB206" s="25"/>
      <c r="DC206" s="25"/>
      <c r="DD206" s="25"/>
      <c r="DE206" s="25"/>
      <c r="DF206" s="25"/>
      <c r="DG206" s="25"/>
      <c r="DH206" s="25"/>
      <c r="DI206" s="25"/>
      <c r="DJ206" s="25"/>
      <c r="DK206" s="25"/>
      <c r="DL206" s="25"/>
      <c r="DM206" s="25"/>
      <c r="DN206" s="25"/>
      <c r="DO206" s="25"/>
      <c r="DP206" s="25"/>
      <c r="DQ206" s="25"/>
      <c r="DR206" s="25"/>
      <c r="DS206" s="25"/>
      <c r="DT206" s="25"/>
      <c r="DU206" s="25"/>
      <c r="DV206" s="25"/>
      <c r="DW206" s="25"/>
      <c r="DX206" s="25"/>
      <c r="DY206" s="25"/>
      <c r="DZ206" s="25"/>
      <c r="EA206" s="25"/>
      <c r="EB206" s="25"/>
      <c r="EC206" s="25"/>
      <c r="ED206" s="25"/>
      <c r="EE206" s="25"/>
      <c r="EF206" s="25"/>
      <c r="EG206" s="25"/>
      <c r="EH206" s="25"/>
      <c r="EI206" s="25"/>
      <c r="EJ206" s="25"/>
      <c r="EK206" s="25"/>
      <c r="EL206" s="25"/>
      <c r="EM206" s="25"/>
      <c r="EN206" s="25"/>
      <c r="EO206" s="25"/>
      <c r="EP206" s="25"/>
      <c r="EQ206" s="25"/>
      <c r="ER206" s="25"/>
      <c r="ES206" s="25"/>
      <c r="ET206" s="25"/>
      <c r="EU206" s="25"/>
      <c r="EV206" s="25"/>
      <c r="EW206" s="25"/>
      <c r="EX206" s="25"/>
      <c r="EY206" s="25"/>
      <c r="EZ206" s="25"/>
      <c r="FA206" s="25"/>
      <c r="FB206" s="25"/>
      <c r="FC206" s="25"/>
      <c r="FD206" s="25"/>
      <c r="FE206" s="25"/>
      <c r="FF206" s="25"/>
      <c r="FG206" s="25"/>
      <c r="FH206" s="25"/>
      <c r="FI206" s="25"/>
      <c r="FJ206" s="25"/>
      <c r="FK206" s="25"/>
      <c r="FL206" s="25"/>
      <c r="FM206" s="25"/>
      <c r="FN206" s="25"/>
      <c r="FO206" s="25"/>
      <c r="FP206" s="25"/>
      <c r="FQ206" s="25"/>
      <c r="FR206" s="25"/>
      <c r="FS206" s="25"/>
      <c r="FT206" s="25"/>
      <c r="FU206" s="25"/>
      <c r="FV206" s="25"/>
      <c r="FW206" s="25"/>
      <c r="FX206" s="25"/>
      <c r="FY206" s="25"/>
      <c r="FZ206" s="25"/>
      <c r="GA206" s="25"/>
      <c r="GB206" s="25"/>
      <c r="GC206" s="25"/>
      <c r="GD206" s="25"/>
      <c r="GE206" s="25"/>
      <c r="GF206" s="25"/>
      <c r="GG206" s="25"/>
      <c r="GH206" s="25"/>
      <c r="GI206" s="25"/>
      <c r="GJ206" s="25"/>
      <c r="GK206" s="25"/>
      <c r="GL206" s="25"/>
      <c r="GM206" s="25"/>
      <c r="GN206" s="25"/>
      <c r="GO206" s="25"/>
      <c r="GP206" s="25"/>
      <c r="GQ206" s="25"/>
      <c r="GR206" s="25"/>
      <c r="GS206" s="25"/>
      <c r="GT206" s="25"/>
      <c r="GU206" s="25"/>
      <c r="GV206" s="25"/>
      <c r="GW206" s="25"/>
      <c r="GX206" s="25"/>
      <c r="GY206" s="25"/>
      <c r="GZ206" s="25"/>
      <c r="HA206" s="25"/>
      <c r="HB206" s="25"/>
      <c r="HC206" s="25"/>
      <c r="HD206" s="25"/>
      <c r="HE206" s="25"/>
      <c r="HF206" s="25"/>
      <c r="HG206" s="25"/>
      <c r="HH206" s="25"/>
      <c r="HI206" s="25"/>
      <c r="HJ206" s="25"/>
      <c r="HK206" s="25"/>
      <c r="HL206" s="25"/>
      <c r="HM206" s="25"/>
      <c r="HN206" s="25"/>
      <c r="HO206" s="25"/>
      <c r="HP206" s="25"/>
      <c r="HQ206" s="25"/>
      <c r="HR206" s="25"/>
      <c r="HS206" s="25"/>
      <c r="HT206" s="25"/>
      <c r="HU206" s="25"/>
      <c r="HV206" s="25"/>
      <c r="HW206" s="25"/>
      <c r="HX206" s="25"/>
      <c r="HY206" s="25"/>
      <c r="HZ206" s="25"/>
      <c r="IA206" s="25"/>
      <c r="IB206" s="25"/>
      <c r="IC206" s="25"/>
      <c r="ID206" s="25"/>
      <c r="IE206" s="25"/>
      <c r="IF206" s="25"/>
      <c r="IG206" s="25"/>
      <c r="IH206" s="25"/>
      <c r="II206" s="25"/>
      <c r="IJ206" s="25"/>
      <c r="IK206" s="25"/>
      <c r="IL206" s="25"/>
      <c r="IM206" s="25"/>
      <c r="IN206" s="25"/>
      <c r="IO206" s="25"/>
      <c r="IP206" s="25"/>
      <c r="IQ206" s="25"/>
      <c r="IR206" s="25"/>
      <c r="IS206" s="25"/>
      <c r="IT206" s="25"/>
      <c r="IU206" s="25"/>
      <c r="IV206" s="25"/>
    </row>
    <row r="207" spans="2:256" s="27" customFormat="1" x14ac:dyDescent="0.25">
      <c r="B207" s="25"/>
      <c r="C207" s="32"/>
      <c r="D207" s="33"/>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c r="CA207" s="25"/>
      <c r="CB207" s="25"/>
      <c r="CC207" s="25"/>
      <c r="CD207" s="25"/>
      <c r="CE207" s="25"/>
      <c r="CF207" s="25"/>
      <c r="CG207" s="25"/>
      <c r="CH207" s="25"/>
      <c r="CI207" s="25"/>
      <c r="CJ207" s="25"/>
      <c r="CK207" s="25"/>
      <c r="CL207" s="25"/>
      <c r="CM207" s="25"/>
      <c r="CN207" s="25"/>
      <c r="CO207" s="25"/>
      <c r="CP207" s="25"/>
      <c r="CQ207" s="25"/>
      <c r="CR207" s="25"/>
      <c r="CS207" s="25"/>
      <c r="CT207" s="25"/>
      <c r="CU207" s="25"/>
      <c r="CV207" s="25"/>
      <c r="CW207" s="25"/>
      <c r="CX207" s="25"/>
      <c r="CY207" s="25"/>
      <c r="CZ207" s="25"/>
      <c r="DA207" s="25"/>
      <c r="DB207" s="25"/>
      <c r="DC207" s="25"/>
      <c r="DD207" s="25"/>
      <c r="DE207" s="25"/>
      <c r="DF207" s="25"/>
      <c r="DG207" s="25"/>
      <c r="DH207" s="25"/>
      <c r="DI207" s="25"/>
      <c r="DJ207" s="25"/>
      <c r="DK207" s="25"/>
      <c r="DL207" s="25"/>
      <c r="DM207" s="25"/>
      <c r="DN207" s="25"/>
      <c r="DO207" s="25"/>
      <c r="DP207" s="25"/>
      <c r="DQ207" s="25"/>
      <c r="DR207" s="25"/>
      <c r="DS207" s="25"/>
      <c r="DT207" s="25"/>
      <c r="DU207" s="25"/>
      <c r="DV207" s="25"/>
      <c r="DW207" s="25"/>
      <c r="DX207" s="25"/>
      <c r="DY207" s="25"/>
      <c r="DZ207" s="25"/>
      <c r="EA207" s="25"/>
      <c r="EB207" s="25"/>
      <c r="EC207" s="25"/>
      <c r="ED207" s="25"/>
      <c r="EE207" s="25"/>
      <c r="EF207" s="25"/>
      <c r="EG207" s="25"/>
      <c r="EH207" s="25"/>
      <c r="EI207" s="25"/>
      <c r="EJ207" s="25"/>
      <c r="EK207" s="25"/>
      <c r="EL207" s="25"/>
      <c r="EM207" s="25"/>
      <c r="EN207" s="25"/>
      <c r="EO207" s="25"/>
      <c r="EP207" s="25"/>
      <c r="EQ207" s="25"/>
      <c r="ER207" s="25"/>
      <c r="ES207" s="25"/>
      <c r="ET207" s="25"/>
      <c r="EU207" s="25"/>
      <c r="EV207" s="25"/>
      <c r="EW207" s="25"/>
      <c r="EX207" s="25"/>
      <c r="EY207" s="25"/>
      <c r="EZ207" s="25"/>
      <c r="FA207" s="25"/>
      <c r="FB207" s="25"/>
      <c r="FC207" s="25"/>
      <c r="FD207" s="25"/>
      <c r="FE207" s="25"/>
      <c r="FF207" s="25"/>
      <c r="FG207" s="25"/>
      <c r="FH207" s="25"/>
      <c r="FI207" s="25"/>
      <c r="FJ207" s="25"/>
      <c r="FK207" s="25"/>
      <c r="FL207" s="25"/>
      <c r="FM207" s="25"/>
      <c r="FN207" s="25"/>
      <c r="FO207" s="25"/>
      <c r="FP207" s="25"/>
      <c r="FQ207" s="25"/>
      <c r="FR207" s="25"/>
      <c r="FS207" s="25"/>
      <c r="FT207" s="25"/>
      <c r="FU207" s="25"/>
      <c r="FV207" s="25"/>
      <c r="FW207" s="25"/>
      <c r="FX207" s="25"/>
      <c r="FY207" s="25"/>
      <c r="FZ207" s="25"/>
      <c r="GA207" s="25"/>
      <c r="GB207" s="25"/>
      <c r="GC207" s="25"/>
      <c r="GD207" s="25"/>
      <c r="GE207" s="25"/>
      <c r="GF207" s="25"/>
      <c r="GG207" s="25"/>
      <c r="GH207" s="25"/>
      <c r="GI207" s="25"/>
      <c r="GJ207" s="25"/>
      <c r="GK207" s="25"/>
      <c r="GL207" s="25"/>
      <c r="GM207" s="25"/>
      <c r="GN207" s="25"/>
      <c r="GO207" s="25"/>
      <c r="GP207" s="25"/>
      <c r="GQ207" s="25"/>
      <c r="GR207" s="25"/>
      <c r="GS207" s="25"/>
      <c r="GT207" s="25"/>
      <c r="GU207" s="25"/>
      <c r="GV207" s="25"/>
      <c r="GW207" s="25"/>
      <c r="GX207" s="25"/>
      <c r="GY207" s="25"/>
      <c r="GZ207" s="25"/>
      <c r="HA207" s="25"/>
      <c r="HB207" s="25"/>
      <c r="HC207" s="25"/>
      <c r="HD207" s="25"/>
      <c r="HE207" s="25"/>
      <c r="HF207" s="25"/>
      <c r="HG207" s="25"/>
      <c r="HH207" s="25"/>
      <c r="HI207" s="25"/>
      <c r="HJ207" s="25"/>
      <c r="HK207" s="25"/>
      <c r="HL207" s="25"/>
      <c r="HM207" s="25"/>
      <c r="HN207" s="25"/>
      <c r="HO207" s="25"/>
      <c r="HP207" s="25"/>
      <c r="HQ207" s="25"/>
      <c r="HR207" s="25"/>
      <c r="HS207" s="25"/>
      <c r="HT207" s="25"/>
      <c r="HU207" s="25"/>
      <c r="HV207" s="25"/>
      <c r="HW207" s="25"/>
      <c r="HX207" s="25"/>
      <c r="HY207" s="25"/>
      <c r="HZ207" s="25"/>
      <c r="IA207" s="25"/>
      <c r="IB207" s="25"/>
      <c r="IC207" s="25"/>
      <c r="ID207" s="25"/>
      <c r="IE207" s="25"/>
      <c r="IF207" s="25"/>
      <c r="IG207" s="25"/>
      <c r="IH207" s="25"/>
      <c r="II207" s="25"/>
      <c r="IJ207" s="25"/>
      <c r="IK207" s="25"/>
      <c r="IL207" s="25"/>
      <c r="IM207" s="25"/>
      <c r="IN207" s="25"/>
      <c r="IO207" s="25"/>
      <c r="IP207" s="25"/>
      <c r="IQ207" s="25"/>
      <c r="IR207" s="25"/>
      <c r="IS207" s="25"/>
      <c r="IT207" s="25"/>
      <c r="IU207" s="25"/>
      <c r="IV207" s="25"/>
    </row>
    <row r="208" spans="2:256" s="27" customFormat="1" x14ac:dyDescent="0.25">
      <c r="B208" s="25"/>
      <c r="C208" s="32"/>
      <c r="D208" s="33"/>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c r="CA208" s="25"/>
      <c r="CB208" s="25"/>
      <c r="CC208" s="25"/>
      <c r="CD208" s="25"/>
      <c r="CE208" s="25"/>
      <c r="CF208" s="25"/>
      <c r="CG208" s="25"/>
      <c r="CH208" s="25"/>
      <c r="CI208" s="25"/>
      <c r="CJ208" s="25"/>
      <c r="CK208" s="25"/>
      <c r="CL208" s="25"/>
      <c r="CM208" s="25"/>
      <c r="CN208" s="25"/>
      <c r="CO208" s="25"/>
      <c r="CP208" s="25"/>
      <c r="CQ208" s="25"/>
      <c r="CR208" s="25"/>
      <c r="CS208" s="25"/>
      <c r="CT208" s="25"/>
      <c r="CU208" s="25"/>
      <c r="CV208" s="25"/>
      <c r="CW208" s="25"/>
      <c r="CX208" s="25"/>
      <c r="CY208" s="25"/>
      <c r="CZ208" s="25"/>
      <c r="DA208" s="25"/>
      <c r="DB208" s="25"/>
      <c r="DC208" s="25"/>
      <c r="DD208" s="25"/>
      <c r="DE208" s="25"/>
      <c r="DF208" s="25"/>
      <c r="DG208" s="25"/>
      <c r="DH208" s="25"/>
      <c r="DI208" s="25"/>
      <c r="DJ208" s="25"/>
      <c r="DK208" s="25"/>
      <c r="DL208" s="25"/>
      <c r="DM208" s="25"/>
      <c r="DN208" s="25"/>
      <c r="DO208" s="25"/>
      <c r="DP208" s="25"/>
      <c r="DQ208" s="25"/>
      <c r="DR208" s="25"/>
      <c r="DS208" s="25"/>
      <c r="DT208" s="25"/>
      <c r="DU208" s="25"/>
      <c r="DV208" s="25"/>
      <c r="DW208" s="25"/>
      <c r="DX208" s="25"/>
      <c r="DY208" s="25"/>
      <c r="DZ208" s="25"/>
      <c r="EA208" s="25"/>
      <c r="EB208" s="25"/>
      <c r="EC208" s="25"/>
      <c r="ED208" s="25"/>
      <c r="EE208" s="25"/>
      <c r="EF208" s="25"/>
      <c r="EG208" s="25"/>
      <c r="EH208" s="25"/>
      <c r="EI208" s="25"/>
      <c r="EJ208" s="25"/>
      <c r="EK208" s="25"/>
      <c r="EL208" s="25"/>
      <c r="EM208" s="25"/>
      <c r="EN208" s="25"/>
      <c r="EO208" s="25"/>
      <c r="EP208" s="25"/>
      <c r="EQ208" s="25"/>
      <c r="ER208" s="25"/>
      <c r="ES208" s="25"/>
      <c r="ET208" s="25"/>
      <c r="EU208" s="25"/>
      <c r="EV208" s="25"/>
      <c r="EW208" s="25"/>
      <c r="EX208" s="25"/>
      <c r="EY208" s="25"/>
      <c r="EZ208" s="25"/>
      <c r="FA208" s="25"/>
      <c r="FB208" s="25"/>
      <c r="FC208" s="25"/>
      <c r="FD208" s="25"/>
      <c r="FE208" s="25"/>
      <c r="FF208" s="25"/>
      <c r="FG208" s="25"/>
      <c r="FH208" s="25"/>
      <c r="FI208" s="25"/>
      <c r="FJ208" s="25"/>
      <c r="FK208" s="25"/>
      <c r="FL208" s="25"/>
      <c r="FM208" s="25"/>
      <c r="FN208" s="25"/>
      <c r="FO208" s="25"/>
      <c r="FP208" s="25"/>
      <c r="FQ208" s="25"/>
      <c r="FR208" s="25"/>
      <c r="FS208" s="25"/>
      <c r="FT208" s="25"/>
      <c r="FU208" s="25"/>
      <c r="FV208" s="25"/>
      <c r="FW208" s="25"/>
      <c r="FX208" s="25"/>
      <c r="FY208" s="25"/>
      <c r="FZ208" s="25"/>
      <c r="GA208" s="25"/>
      <c r="GB208" s="25"/>
      <c r="GC208" s="25"/>
      <c r="GD208" s="25"/>
      <c r="GE208" s="25"/>
      <c r="GF208" s="25"/>
      <c r="GG208" s="25"/>
      <c r="GH208" s="25"/>
      <c r="GI208" s="25"/>
      <c r="GJ208" s="25"/>
      <c r="GK208" s="25"/>
      <c r="GL208" s="25"/>
      <c r="GM208" s="25"/>
      <c r="GN208" s="25"/>
      <c r="GO208" s="25"/>
      <c r="GP208" s="25"/>
      <c r="GQ208" s="25"/>
      <c r="GR208" s="25"/>
      <c r="GS208" s="25"/>
      <c r="GT208" s="25"/>
      <c r="GU208" s="25"/>
      <c r="GV208" s="25"/>
      <c r="GW208" s="25"/>
      <c r="GX208" s="25"/>
      <c r="GY208" s="25"/>
      <c r="GZ208" s="25"/>
      <c r="HA208" s="25"/>
      <c r="HB208" s="25"/>
      <c r="HC208" s="25"/>
      <c r="HD208" s="25"/>
      <c r="HE208" s="25"/>
      <c r="HF208" s="25"/>
      <c r="HG208" s="25"/>
      <c r="HH208" s="25"/>
      <c r="HI208" s="25"/>
      <c r="HJ208" s="25"/>
      <c r="HK208" s="25"/>
      <c r="HL208" s="25"/>
      <c r="HM208" s="25"/>
      <c r="HN208" s="25"/>
      <c r="HO208" s="25"/>
      <c r="HP208" s="25"/>
      <c r="HQ208" s="25"/>
      <c r="HR208" s="25"/>
      <c r="HS208" s="25"/>
      <c r="HT208" s="25"/>
      <c r="HU208" s="25"/>
      <c r="HV208" s="25"/>
      <c r="HW208" s="25"/>
      <c r="HX208" s="25"/>
      <c r="HY208" s="25"/>
      <c r="HZ208" s="25"/>
      <c r="IA208" s="25"/>
      <c r="IB208" s="25"/>
      <c r="IC208" s="25"/>
      <c r="ID208" s="25"/>
      <c r="IE208" s="25"/>
      <c r="IF208" s="25"/>
      <c r="IG208" s="25"/>
      <c r="IH208" s="25"/>
      <c r="II208" s="25"/>
      <c r="IJ208" s="25"/>
      <c r="IK208" s="25"/>
      <c r="IL208" s="25"/>
      <c r="IM208" s="25"/>
      <c r="IN208" s="25"/>
      <c r="IO208" s="25"/>
      <c r="IP208" s="25"/>
      <c r="IQ208" s="25"/>
      <c r="IR208" s="25"/>
      <c r="IS208" s="25"/>
      <c r="IT208" s="25"/>
      <c r="IU208" s="25"/>
      <c r="IV208" s="25"/>
    </row>
    <row r="209" spans="2:256" s="27" customFormat="1" x14ac:dyDescent="0.25">
      <c r="B209" s="25"/>
      <c r="C209" s="32"/>
      <c r="D209" s="33"/>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c r="CA209" s="25"/>
      <c r="CB209" s="25"/>
      <c r="CC209" s="25"/>
      <c r="CD209" s="25"/>
      <c r="CE209" s="25"/>
      <c r="CF209" s="25"/>
      <c r="CG209" s="25"/>
      <c r="CH209" s="25"/>
      <c r="CI209" s="25"/>
      <c r="CJ209" s="25"/>
      <c r="CK209" s="25"/>
      <c r="CL209" s="25"/>
      <c r="CM209" s="25"/>
      <c r="CN209" s="25"/>
      <c r="CO209" s="25"/>
      <c r="CP209" s="25"/>
      <c r="CQ209" s="25"/>
      <c r="CR209" s="25"/>
      <c r="CS209" s="25"/>
      <c r="CT209" s="25"/>
      <c r="CU209" s="25"/>
      <c r="CV209" s="25"/>
      <c r="CW209" s="25"/>
      <c r="CX209" s="25"/>
      <c r="CY209" s="25"/>
      <c r="CZ209" s="25"/>
      <c r="DA209" s="25"/>
      <c r="DB209" s="25"/>
      <c r="DC209" s="25"/>
      <c r="DD209" s="25"/>
      <c r="DE209" s="25"/>
      <c r="DF209" s="25"/>
      <c r="DG209" s="25"/>
      <c r="DH209" s="25"/>
      <c r="DI209" s="25"/>
      <c r="DJ209" s="25"/>
      <c r="DK209" s="25"/>
      <c r="DL209" s="25"/>
      <c r="DM209" s="25"/>
      <c r="DN209" s="25"/>
      <c r="DO209" s="25"/>
      <c r="DP209" s="25"/>
      <c r="DQ209" s="25"/>
      <c r="DR209" s="25"/>
      <c r="DS209" s="25"/>
      <c r="DT209" s="25"/>
      <c r="DU209" s="25"/>
      <c r="DV209" s="25"/>
      <c r="DW209" s="25"/>
      <c r="DX209" s="25"/>
      <c r="DY209" s="25"/>
      <c r="DZ209" s="25"/>
      <c r="EA209" s="25"/>
      <c r="EB209" s="25"/>
      <c r="EC209" s="25"/>
      <c r="ED209" s="25"/>
      <c r="EE209" s="25"/>
      <c r="EF209" s="25"/>
      <c r="EG209" s="25"/>
      <c r="EH209" s="25"/>
      <c r="EI209" s="25"/>
      <c r="EJ209" s="25"/>
      <c r="EK209" s="25"/>
      <c r="EL209" s="25"/>
      <c r="EM209" s="25"/>
      <c r="EN209" s="25"/>
      <c r="EO209" s="25"/>
      <c r="EP209" s="25"/>
      <c r="EQ209" s="25"/>
      <c r="ER209" s="25"/>
      <c r="ES209" s="25"/>
      <c r="ET209" s="25"/>
      <c r="EU209" s="25"/>
      <c r="EV209" s="25"/>
      <c r="EW209" s="25"/>
      <c r="EX209" s="25"/>
      <c r="EY209" s="25"/>
      <c r="EZ209" s="25"/>
      <c r="FA209" s="25"/>
      <c r="FB209" s="25"/>
      <c r="FC209" s="25"/>
      <c r="FD209" s="25"/>
      <c r="FE209" s="25"/>
      <c r="FF209" s="25"/>
      <c r="FG209" s="25"/>
      <c r="FH209" s="25"/>
      <c r="FI209" s="25"/>
      <c r="FJ209" s="25"/>
      <c r="FK209" s="25"/>
      <c r="FL209" s="25"/>
      <c r="FM209" s="25"/>
      <c r="FN209" s="25"/>
      <c r="FO209" s="25"/>
      <c r="FP209" s="25"/>
      <c r="FQ209" s="25"/>
      <c r="FR209" s="25"/>
      <c r="FS209" s="25"/>
      <c r="FT209" s="25"/>
      <c r="FU209" s="25"/>
      <c r="FV209" s="25"/>
      <c r="FW209" s="25"/>
      <c r="FX209" s="25"/>
      <c r="FY209" s="25"/>
      <c r="FZ209" s="25"/>
      <c r="GA209" s="25"/>
      <c r="GB209" s="25"/>
      <c r="GC209" s="25"/>
      <c r="GD209" s="25"/>
      <c r="GE209" s="25"/>
      <c r="GF209" s="25"/>
      <c r="GG209" s="25"/>
      <c r="GH209" s="25"/>
      <c r="GI209" s="25"/>
      <c r="GJ209" s="25"/>
      <c r="GK209" s="25"/>
      <c r="GL209" s="25"/>
      <c r="GM209" s="25"/>
      <c r="GN209" s="25"/>
      <c r="GO209" s="25"/>
      <c r="GP209" s="25"/>
      <c r="GQ209" s="25"/>
      <c r="GR209" s="25"/>
      <c r="GS209" s="25"/>
      <c r="GT209" s="25"/>
      <c r="GU209" s="25"/>
      <c r="GV209" s="25"/>
      <c r="GW209" s="25"/>
      <c r="GX209" s="25"/>
      <c r="GY209" s="25"/>
      <c r="GZ209" s="25"/>
      <c r="HA209" s="25"/>
      <c r="HB209" s="25"/>
      <c r="HC209" s="25"/>
      <c r="HD209" s="25"/>
      <c r="HE209" s="25"/>
      <c r="HF209" s="25"/>
      <c r="HG209" s="25"/>
      <c r="HH209" s="25"/>
      <c r="HI209" s="25"/>
      <c r="HJ209" s="25"/>
      <c r="HK209" s="25"/>
      <c r="HL209" s="25"/>
      <c r="HM209" s="25"/>
      <c r="HN209" s="25"/>
      <c r="HO209" s="25"/>
      <c r="HP209" s="25"/>
      <c r="HQ209" s="25"/>
      <c r="HR209" s="25"/>
      <c r="HS209" s="25"/>
      <c r="HT209" s="25"/>
      <c r="HU209" s="25"/>
      <c r="HV209" s="25"/>
      <c r="HW209" s="25"/>
      <c r="HX209" s="25"/>
      <c r="HY209" s="25"/>
      <c r="HZ209" s="25"/>
      <c r="IA209" s="25"/>
      <c r="IB209" s="25"/>
      <c r="IC209" s="25"/>
      <c r="ID209" s="25"/>
      <c r="IE209" s="25"/>
      <c r="IF209" s="25"/>
      <c r="IG209" s="25"/>
      <c r="IH209" s="25"/>
      <c r="II209" s="25"/>
      <c r="IJ209" s="25"/>
      <c r="IK209" s="25"/>
      <c r="IL209" s="25"/>
      <c r="IM209" s="25"/>
      <c r="IN209" s="25"/>
      <c r="IO209" s="25"/>
      <c r="IP209" s="25"/>
      <c r="IQ209" s="25"/>
      <c r="IR209" s="25"/>
      <c r="IS209" s="25"/>
      <c r="IT209" s="25"/>
      <c r="IU209" s="25"/>
      <c r="IV209" s="25"/>
    </row>
    <row r="210" spans="2:256" s="27" customFormat="1" x14ac:dyDescent="0.25">
      <c r="B210" s="25"/>
      <c r="C210" s="32"/>
      <c r="D210" s="33"/>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c r="CB210" s="25"/>
      <c r="CC210" s="25"/>
      <c r="CD210" s="25"/>
      <c r="CE210" s="25"/>
      <c r="CF210" s="25"/>
      <c r="CG210" s="25"/>
      <c r="CH210" s="25"/>
      <c r="CI210" s="25"/>
      <c r="CJ210" s="25"/>
      <c r="CK210" s="25"/>
      <c r="CL210" s="25"/>
      <c r="CM210" s="25"/>
      <c r="CN210" s="25"/>
      <c r="CO210" s="25"/>
      <c r="CP210" s="25"/>
      <c r="CQ210" s="25"/>
      <c r="CR210" s="25"/>
      <c r="CS210" s="25"/>
      <c r="CT210" s="25"/>
      <c r="CU210" s="25"/>
      <c r="CV210" s="25"/>
      <c r="CW210" s="25"/>
      <c r="CX210" s="25"/>
      <c r="CY210" s="25"/>
      <c r="CZ210" s="25"/>
      <c r="DA210" s="25"/>
      <c r="DB210" s="25"/>
      <c r="DC210" s="25"/>
      <c r="DD210" s="25"/>
      <c r="DE210" s="25"/>
      <c r="DF210" s="25"/>
      <c r="DG210" s="25"/>
      <c r="DH210" s="25"/>
      <c r="DI210" s="25"/>
      <c r="DJ210" s="25"/>
      <c r="DK210" s="25"/>
      <c r="DL210" s="25"/>
      <c r="DM210" s="25"/>
      <c r="DN210" s="25"/>
      <c r="DO210" s="25"/>
      <c r="DP210" s="25"/>
      <c r="DQ210" s="25"/>
      <c r="DR210" s="25"/>
      <c r="DS210" s="25"/>
      <c r="DT210" s="25"/>
      <c r="DU210" s="25"/>
      <c r="DV210" s="25"/>
      <c r="DW210" s="25"/>
      <c r="DX210" s="25"/>
      <c r="DY210" s="25"/>
      <c r="DZ210" s="25"/>
      <c r="EA210" s="25"/>
      <c r="EB210" s="25"/>
      <c r="EC210" s="25"/>
      <c r="ED210" s="25"/>
      <c r="EE210" s="25"/>
      <c r="EF210" s="25"/>
      <c r="EG210" s="25"/>
      <c r="EH210" s="25"/>
      <c r="EI210" s="25"/>
      <c r="EJ210" s="25"/>
      <c r="EK210" s="25"/>
      <c r="EL210" s="25"/>
      <c r="EM210" s="25"/>
      <c r="EN210" s="25"/>
      <c r="EO210" s="25"/>
      <c r="EP210" s="25"/>
      <c r="EQ210" s="25"/>
      <c r="ER210" s="25"/>
      <c r="ES210" s="25"/>
      <c r="ET210" s="25"/>
      <c r="EU210" s="25"/>
      <c r="EV210" s="25"/>
      <c r="EW210" s="25"/>
      <c r="EX210" s="25"/>
      <c r="EY210" s="25"/>
      <c r="EZ210" s="25"/>
      <c r="FA210" s="25"/>
      <c r="FB210" s="25"/>
      <c r="FC210" s="25"/>
      <c r="FD210" s="25"/>
      <c r="FE210" s="25"/>
      <c r="FF210" s="25"/>
      <c r="FG210" s="25"/>
      <c r="FH210" s="25"/>
      <c r="FI210" s="25"/>
      <c r="FJ210" s="25"/>
      <c r="FK210" s="25"/>
      <c r="FL210" s="25"/>
      <c r="FM210" s="25"/>
      <c r="FN210" s="25"/>
      <c r="FO210" s="25"/>
      <c r="FP210" s="25"/>
      <c r="FQ210" s="25"/>
      <c r="FR210" s="25"/>
      <c r="FS210" s="25"/>
      <c r="FT210" s="25"/>
      <c r="FU210" s="25"/>
      <c r="FV210" s="25"/>
      <c r="FW210" s="25"/>
      <c r="FX210" s="25"/>
      <c r="FY210" s="25"/>
      <c r="FZ210" s="25"/>
      <c r="GA210" s="25"/>
      <c r="GB210" s="25"/>
      <c r="GC210" s="25"/>
      <c r="GD210" s="25"/>
      <c r="GE210" s="25"/>
      <c r="GF210" s="25"/>
      <c r="GG210" s="25"/>
      <c r="GH210" s="25"/>
      <c r="GI210" s="25"/>
      <c r="GJ210" s="25"/>
      <c r="GK210" s="25"/>
      <c r="GL210" s="25"/>
      <c r="GM210" s="25"/>
      <c r="GN210" s="25"/>
      <c r="GO210" s="25"/>
      <c r="GP210" s="25"/>
      <c r="GQ210" s="25"/>
      <c r="GR210" s="25"/>
      <c r="GS210" s="25"/>
      <c r="GT210" s="25"/>
      <c r="GU210" s="25"/>
      <c r="GV210" s="25"/>
      <c r="GW210" s="25"/>
      <c r="GX210" s="25"/>
      <c r="GY210" s="25"/>
      <c r="GZ210" s="25"/>
      <c r="HA210" s="25"/>
      <c r="HB210" s="25"/>
      <c r="HC210" s="25"/>
      <c r="HD210" s="25"/>
      <c r="HE210" s="25"/>
      <c r="HF210" s="25"/>
      <c r="HG210" s="25"/>
      <c r="HH210" s="25"/>
      <c r="HI210" s="25"/>
      <c r="HJ210" s="25"/>
      <c r="HK210" s="25"/>
      <c r="HL210" s="25"/>
      <c r="HM210" s="25"/>
      <c r="HN210" s="25"/>
      <c r="HO210" s="25"/>
      <c r="HP210" s="25"/>
      <c r="HQ210" s="25"/>
      <c r="HR210" s="25"/>
      <c r="HS210" s="25"/>
      <c r="HT210" s="25"/>
      <c r="HU210" s="25"/>
      <c r="HV210" s="25"/>
      <c r="HW210" s="25"/>
      <c r="HX210" s="25"/>
      <c r="HY210" s="25"/>
      <c r="HZ210" s="25"/>
      <c r="IA210" s="25"/>
      <c r="IB210" s="25"/>
      <c r="IC210" s="25"/>
      <c r="ID210" s="25"/>
      <c r="IE210" s="25"/>
      <c r="IF210" s="25"/>
      <c r="IG210" s="25"/>
      <c r="IH210" s="25"/>
      <c r="II210" s="25"/>
      <c r="IJ210" s="25"/>
      <c r="IK210" s="25"/>
      <c r="IL210" s="25"/>
      <c r="IM210" s="25"/>
      <c r="IN210" s="25"/>
      <c r="IO210" s="25"/>
      <c r="IP210" s="25"/>
      <c r="IQ210" s="25"/>
      <c r="IR210" s="25"/>
      <c r="IS210" s="25"/>
      <c r="IT210" s="25"/>
      <c r="IU210" s="25"/>
      <c r="IV210" s="25"/>
    </row>
    <row r="211" spans="2:256" s="27" customFormat="1" x14ac:dyDescent="0.25">
      <c r="B211" s="25"/>
      <c r="C211" s="32"/>
      <c r="D211" s="33"/>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c r="CE211" s="25"/>
      <c r="CF211" s="25"/>
      <c r="CG211" s="25"/>
      <c r="CH211" s="25"/>
      <c r="CI211" s="25"/>
      <c r="CJ211" s="25"/>
      <c r="CK211" s="25"/>
      <c r="CL211" s="25"/>
      <c r="CM211" s="25"/>
      <c r="CN211" s="25"/>
      <c r="CO211" s="25"/>
      <c r="CP211" s="25"/>
      <c r="CQ211" s="25"/>
      <c r="CR211" s="25"/>
      <c r="CS211" s="25"/>
      <c r="CT211" s="25"/>
      <c r="CU211" s="25"/>
      <c r="CV211" s="25"/>
      <c r="CW211" s="25"/>
      <c r="CX211" s="25"/>
      <c r="CY211" s="25"/>
      <c r="CZ211" s="25"/>
      <c r="DA211" s="25"/>
      <c r="DB211" s="25"/>
      <c r="DC211" s="25"/>
      <c r="DD211" s="25"/>
      <c r="DE211" s="25"/>
      <c r="DF211" s="25"/>
      <c r="DG211" s="25"/>
      <c r="DH211" s="25"/>
      <c r="DI211" s="25"/>
      <c r="DJ211" s="25"/>
      <c r="DK211" s="25"/>
      <c r="DL211" s="25"/>
      <c r="DM211" s="25"/>
      <c r="DN211" s="25"/>
      <c r="DO211" s="25"/>
      <c r="DP211" s="25"/>
      <c r="DQ211" s="25"/>
      <c r="DR211" s="25"/>
      <c r="DS211" s="25"/>
      <c r="DT211" s="25"/>
      <c r="DU211" s="25"/>
      <c r="DV211" s="25"/>
      <c r="DW211" s="25"/>
      <c r="DX211" s="25"/>
      <c r="DY211" s="25"/>
      <c r="DZ211" s="25"/>
      <c r="EA211" s="25"/>
      <c r="EB211" s="25"/>
      <c r="EC211" s="25"/>
      <c r="ED211" s="25"/>
      <c r="EE211" s="25"/>
      <c r="EF211" s="25"/>
      <c r="EG211" s="25"/>
      <c r="EH211" s="25"/>
      <c r="EI211" s="25"/>
      <c r="EJ211" s="25"/>
      <c r="EK211" s="25"/>
      <c r="EL211" s="25"/>
      <c r="EM211" s="25"/>
      <c r="EN211" s="25"/>
      <c r="EO211" s="25"/>
      <c r="EP211" s="25"/>
      <c r="EQ211" s="25"/>
      <c r="ER211" s="25"/>
      <c r="ES211" s="25"/>
      <c r="ET211" s="25"/>
      <c r="EU211" s="25"/>
      <c r="EV211" s="25"/>
      <c r="EW211" s="25"/>
      <c r="EX211" s="25"/>
      <c r="EY211" s="25"/>
      <c r="EZ211" s="25"/>
      <c r="FA211" s="25"/>
      <c r="FB211" s="25"/>
      <c r="FC211" s="25"/>
      <c r="FD211" s="25"/>
      <c r="FE211" s="25"/>
      <c r="FF211" s="25"/>
      <c r="FG211" s="25"/>
      <c r="FH211" s="25"/>
      <c r="FI211" s="25"/>
      <c r="FJ211" s="25"/>
      <c r="FK211" s="25"/>
      <c r="FL211" s="25"/>
      <c r="FM211" s="25"/>
      <c r="FN211" s="25"/>
      <c r="FO211" s="25"/>
      <c r="FP211" s="25"/>
      <c r="FQ211" s="25"/>
      <c r="FR211" s="25"/>
      <c r="FS211" s="25"/>
      <c r="FT211" s="25"/>
      <c r="FU211" s="25"/>
      <c r="FV211" s="25"/>
      <c r="FW211" s="25"/>
      <c r="FX211" s="25"/>
      <c r="FY211" s="25"/>
      <c r="FZ211" s="25"/>
      <c r="GA211" s="25"/>
      <c r="GB211" s="25"/>
      <c r="GC211" s="25"/>
      <c r="GD211" s="25"/>
      <c r="GE211" s="25"/>
      <c r="GF211" s="25"/>
      <c r="GG211" s="25"/>
      <c r="GH211" s="25"/>
      <c r="GI211" s="25"/>
      <c r="GJ211" s="25"/>
      <c r="GK211" s="25"/>
      <c r="GL211" s="25"/>
      <c r="GM211" s="25"/>
      <c r="GN211" s="25"/>
      <c r="GO211" s="25"/>
      <c r="GP211" s="25"/>
      <c r="GQ211" s="25"/>
      <c r="GR211" s="25"/>
      <c r="GS211" s="25"/>
      <c r="GT211" s="25"/>
      <c r="GU211" s="25"/>
      <c r="GV211" s="25"/>
      <c r="GW211" s="25"/>
      <c r="GX211" s="25"/>
      <c r="GY211" s="25"/>
      <c r="GZ211" s="25"/>
      <c r="HA211" s="25"/>
      <c r="HB211" s="25"/>
      <c r="HC211" s="25"/>
      <c r="HD211" s="25"/>
      <c r="HE211" s="25"/>
      <c r="HF211" s="25"/>
      <c r="HG211" s="25"/>
      <c r="HH211" s="25"/>
      <c r="HI211" s="25"/>
      <c r="HJ211" s="25"/>
      <c r="HK211" s="25"/>
      <c r="HL211" s="25"/>
      <c r="HM211" s="25"/>
      <c r="HN211" s="25"/>
      <c r="HO211" s="25"/>
      <c r="HP211" s="25"/>
      <c r="HQ211" s="25"/>
      <c r="HR211" s="25"/>
      <c r="HS211" s="25"/>
      <c r="HT211" s="25"/>
      <c r="HU211" s="25"/>
      <c r="HV211" s="25"/>
      <c r="HW211" s="25"/>
      <c r="HX211" s="25"/>
      <c r="HY211" s="25"/>
      <c r="HZ211" s="25"/>
      <c r="IA211" s="25"/>
      <c r="IB211" s="25"/>
      <c r="IC211" s="25"/>
      <c r="ID211" s="25"/>
      <c r="IE211" s="25"/>
      <c r="IF211" s="25"/>
      <c r="IG211" s="25"/>
      <c r="IH211" s="25"/>
      <c r="II211" s="25"/>
      <c r="IJ211" s="25"/>
      <c r="IK211" s="25"/>
      <c r="IL211" s="25"/>
      <c r="IM211" s="25"/>
      <c r="IN211" s="25"/>
      <c r="IO211" s="25"/>
      <c r="IP211" s="25"/>
      <c r="IQ211" s="25"/>
      <c r="IR211" s="25"/>
      <c r="IS211" s="25"/>
      <c r="IT211" s="25"/>
      <c r="IU211" s="25"/>
      <c r="IV211" s="25"/>
    </row>
    <row r="212" spans="2:256" ht="15" customHeight="1" x14ac:dyDescent="0.25"/>
    <row r="213" spans="2:256" ht="15" customHeight="1" x14ac:dyDescent="0.25"/>
    <row r="214" spans="2:256" ht="15" customHeight="1" x14ac:dyDescent="0.25"/>
    <row r="215" spans="2:256" ht="15" customHeight="1" x14ac:dyDescent="0.25"/>
    <row r="216" spans="2:256" ht="15" customHeight="1" x14ac:dyDescent="0.25"/>
    <row r="217" spans="2:256" ht="15" customHeight="1" x14ac:dyDescent="0.25"/>
    <row r="218" spans="2:256" ht="15" customHeight="1" x14ac:dyDescent="0.25"/>
    <row r="219" spans="2:256" ht="15" customHeight="1" x14ac:dyDescent="0.25"/>
  </sheetData>
  <autoFilter ref="A6:G85">
    <filterColumn colId="1" showButton="0"/>
    <filterColumn colId="2" showButton="0"/>
  </autoFilter>
  <mergeCells count="203">
    <mergeCell ref="B22:D22"/>
    <mergeCell ref="B23:D23"/>
    <mergeCell ref="B24:D24"/>
    <mergeCell ref="B13:D13"/>
    <mergeCell ref="B14:D14"/>
    <mergeCell ref="B15:D15"/>
    <mergeCell ref="B16:D16"/>
    <mergeCell ref="B17:D17"/>
    <mergeCell ref="B18:D18"/>
    <mergeCell ref="A3:D4"/>
    <mergeCell ref="E3:E4"/>
    <mergeCell ref="F3:F4"/>
    <mergeCell ref="G3:G4"/>
    <mergeCell ref="A5:G5"/>
    <mergeCell ref="B6:D6"/>
    <mergeCell ref="B19:D19"/>
    <mergeCell ref="B20:D20"/>
    <mergeCell ref="B21:D21"/>
    <mergeCell ref="B7:D7"/>
    <mergeCell ref="B8:D8"/>
    <mergeCell ref="B9:D9"/>
    <mergeCell ref="B10:D10"/>
    <mergeCell ref="B11:D11"/>
    <mergeCell ref="B12:D12"/>
    <mergeCell ref="B34:D34"/>
    <mergeCell ref="B35:D35"/>
    <mergeCell ref="B36:D36"/>
    <mergeCell ref="B25:D25"/>
    <mergeCell ref="B26:D26"/>
    <mergeCell ref="B27:D27"/>
    <mergeCell ref="B28:D28"/>
    <mergeCell ref="B29:D29"/>
    <mergeCell ref="B30:D30"/>
    <mergeCell ref="J59:L59"/>
    <mergeCell ref="B49:D49"/>
    <mergeCell ref="B50:D50"/>
    <mergeCell ref="B51:D51"/>
    <mergeCell ref="B52:D52"/>
    <mergeCell ref="B53:D53"/>
    <mergeCell ref="B54:D54"/>
    <mergeCell ref="B43:D43"/>
    <mergeCell ref="B44:D44"/>
    <mergeCell ref="B45:D45"/>
    <mergeCell ref="B46:D46"/>
    <mergeCell ref="B47:D47"/>
    <mergeCell ref="B48:D48"/>
    <mergeCell ref="AL59:AN59"/>
    <mergeCell ref="AP59:AR59"/>
    <mergeCell ref="AT59:AV59"/>
    <mergeCell ref="AX59:AZ59"/>
    <mergeCell ref="BB59:BD59"/>
    <mergeCell ref="BF59:BH59"/>
    <mergeCell ref="N59:P59"/>
    <mergeCell ref="R59:T59"/>
    <mergeCell ref="V59:X59"/>
    <mergeCell ref="Z59:AB59"/>
    <mergeCell ref="AD59:AF59"/>
    <mergeCell ref="AH59:AJ59"/>
    <mergeCell ref="CH59:CJ59"/>
    <mergeCell ref="CL59:CN59"/>
    <mergeCell ref="CP59:CR59"/>
    <mergeCell ref="CT59:CV59"/>
    <mergeCell ref="CX59:CZ59"/>
    <mergeCell ref="DB59:DD59"/>
    <mergeCell ref="BJ59:BL59"/>
    <mergeCell ref="BN59:BP59"/>
    <mergeCell ref="BR59:BT59"/>
    <mergeCell ref="BV59:BX59"/>
    <mergeCell ref="BZ59:CB59"/>
    <mergeCell ref="CD59:CF59"/>
    <mergeCell ref="ED59:EF59"/>
    <mergeCell ref="EH59:EJ59"/>
    <mergeCell ref="EL59:EN59"/>
    <mergeCell ref="EP59:ER59"/>
    <mergeCell ref="ET59:EV59"/>
    <mergeCell ref="EX59:EZ59"/>
    <mergeCell ref="DF59:DH59"/>
    <mergeCell ref="DJ59:DL59"/>
    <mergeCell ref="DN59:DP59"/>
    <mergeCell ref="DR59:DT59"/>
    <mergeCell ref="DV59:DX59"/>
    <mergeCell ref="DZ59:EB59"/>
    <mergeCell ref="FZ59:GB59"/>
    <mergeCell ref="GD59:GF59"/>
    <mergeCell ref="GH59:GJ59"/>
    <mergeCell ref="GL59:GN59"/>
    <mergeCell ref="GP59:GR59"/>
    <mergeCell ref="GT59:GV59"/>
    <mergeCell ref="FB59:FD59"/>
    <mergeCell ref="FF59:FH59"/>
    <mergeCell ref="FJ59:FL59"/>
    <mergeCell ref="FN59:FP59"/>
    <mergeCell ref="FR59:FT59"/>
    <mergeCell ref="FV59:FX59"/>
    <mergeCell ref="IT59:IV59"/>
    <mergeCell ref="HV59:HX59"/>
    <mergeCell ref="HZ59:IB59"/>
    <mergeCell ref="ID59:IF59"/>
    <mergeCell ref="IH59:IJ59"/>
    <mergeCell ref="IL59:IN59"/>
    <mergeCell ref="IP59:IR59"/>
    <mergeCell ref="GX59:GZ59"/>
    <mergeCell ref="HB59:HD59"/>
    <mergeCell ref="HF59:HH59"/>
    <mergeCell ref="HJ59:HL59"/>
    <mergeCell ref="HN59:HP59"/>
    <mergeCell ref="HR59:HT59"/>
    <mergeCell ref="AH62:AJ62"/>
    <mergeCell ref="AL62:AN62"/>
    <mergeCell ref="AP62:AR62"/>
    <mergeCell ref="AT62:AV62"/>
    <mergeCell ref="AX62:AZ62"/>
    <mergeCell ref="BB62:BD62"/>
    <mergeCell ref="B62:D62"/>
    <mergeCell ref="J62:L62"/>
    <mergeCell ref="N62:P62"/>
    <mergeCell ref="R62:T62"/>
    <mergeCell ref="V62:X62"/>
    <mergeCell ref="Z62:AB62"/>
    <mergeCell ref="AD62:AF62"/>
    <mergeCell ref="CD62:CF62"/>
    <mergeCell ref="CH62:CJ62"/>
    <mergeCell ref="CL62:CN62"/>
    <mergeCell ref="CP62:CR62"/>
    <mergeCell ref="CT62:CV62"/>
    <mergeCell ref="CX62:CZ62"/>
    <mergeCell ref="BF62:BH62"/>
    <mergeCell ref="BJ62:BL62"/>
    <mergeCell ref="BN62:BP62"/>
    <mergeCell ref="BR62:BT62"/>
    <mergeCell ref="BV62:BX62"/>
    <mergeCell ref="BZ62:CB62"/>
    <mergeCell ref="DZ62:EB62"/>
    <mergeCell ref="ED62:EF62"/>
    <mergeCell ref="EH62:EJ62"/>
    <mergeCell ref="EL62:EN62"/>
    <mergeCell ref="EP62:ER62"/>
    <mergeCell ref="ET62:EV62"/>
    <mergeCell ref="DB62:DD62"/>
    <mergeCell ref="DF62:DH62"/>
    <mergeCell ref="DJ62:DL62"/>
    <mergeCell ref="DN62:DP62"/>
    <mergeCell ref="DR62:DT62"/>
    <mergeCell ref="DV62:DX62"/>
    <mergeCell ref="FV62:FX62"/>
    <mergeCell ref="FZ62:GB62"/>
    <mergeCell ref="GD62:GF62"/>
    <mergeCell ref="GH62:GJ62"/>
    <mergeCell ref="GL62:GN62"/>
    <mergeCell ref="GP62:GR62"/>
    <mergeCell ref="EX62:EZ62"/>
    <mergeCell ref="FB62:FD62"/>
    <mergeCell ref="FF62:FH62"/>
    <mergeCell ref="FJ62:FL62"/>
    <mergeCell ref="FN62:FP62"/>
    <mergeCell ref="FR62:FT62"/>
    <mergeCell ref="IP62:IR62"/>
    <mergeCell ref="IT62:IV62"/>
    <mergeCell ref="HR62:HT62"/>
    <mergeCell ref="HV62:HX62"/>
    <mergeCell ref="HZ62:IB62"/>
    <mergeCell ref="ID62:IF62"/>
    <mergeCell ref="IH62:IJ62"/>
    <mergeCell ref="IL62:IN62"/>
    <mergeCell ref="GT62:GV62"/>
    <mergeCell ref="GX62:GZ62"/>
    <mergeCell ref="HB62:HD62"/>
    <mergeCell ref="HF62:HH62"/>
    <mergeCell ref="HJ62:HL62"/>
    <mergeCell ref="HN62:HP62"/>
    <mergeCell ref="A85:D85"/>
    <mergeCell ref="B67:D67"/>
    <mergeCell ref="B68:D68"/>
    <mergeCell ref="B69:D69"/>
    <mergeCell ref="B70:D70"/>
    <mergeCell ref="B71:D71"/>
    <mergeCell ref="B72:D72"/>
    <mergeCell ref="B73:D73"/>
    <mergeCell ref="A76:D77"/>
    <mergeCell ref="A1:G1"/>
    <mergeCell ref="A2:G2"/>
    <mergeCell ref="B74:D74"/>
    <mergeCell ref="A75:D75"/>
    <mergeCell ref="B63:D63"/>
    <mergeCell ref="B64:D64"/>
    <mergeCell ref="B65:D65"/>
    <mergeCell ref="B66:D66"/>
    <mergeCell ref="B60:D60"/>
    <mergeCell ref="B61:D61"/>
    <mergeCell ref="B55:D55"/>
    <mergeCell ref="B56:D56"/>
    <mergeCell ref="B57:D57"/>
    <mergeCell ref="B58:D58"/>
    <mergeCell ref="B59:D59"/>
    <mergeCell ref="B37:D37"/>
    <mergeCell ref="B38:D38"/>
    <mergeCell ref="B39:D39"/>
    <mergeCell ref="B40:D40"/>
    <mergeCell ref="B41:D41"/>
    <mergeCell ref="B42:D42"/>
    <mergeCell ref="B31:D31"/>
    <mergeCell ref="B32:D32"/>
    <mergeCell ref="B33:D33"/>
  </mergeCells>
  <conditionalFormatting sqref="E9:E12">
    <cfRule type="cellIs" dxfId="271" priority="4" operator="between">
      <formula>0</formula>
      <formula>5000000000</formula>
    </cfRule>
  </conditionalFormatting>
  <conditionalFormatting sqref="E17:E23">
    <cfRule type="cellIs" dxfId="270" priority="3" operator="between">
      <formula>0</formula>
      <formula>5000000000</formula>
    </cfRule>
  </conditionalFormatting>
  <conditionalFormatting sqref="E27:E33">
    <cfRule type="cellIs" dxfId="269" priority="2" operator="between">
      <formula>0</formula>
      <formula>5000000000</formula>
    </cfRule>
  </conditionalFormatting>
  <conditionalFormatting sqref="E39:E42">
    <cfRule type="cellIs" dxfId="268" priority="1" operator="between">
      <formula>0</formula>
      <formula>5000000000</formula>
    </cfRule>
  </conditionalFormatting>
  <dataValidations count="1">
    <dataValidation type="whole" operator="greaterThanOrEqual" allowBlank="1" showInputMessage="1" showErrorMessage="1" sqref="E71:F71 F24 F44 F66:F67 F54 F58 F34">
      <formula1>0</formula1>
    </dataValidation>
  </dataValidations>
  <printOptions horizontalCentered="1"/>
  <pageMargins left="0.23622047244094491" right="0.23622047244094491" top="0.23622047244094491" bottom="0.59055118110236227" header="0.15748031496062992" footer="0.31496062992125984"/>
  <pageSetup scale="65" orientation="portrait" r:id="rId1"/>
  <headerFooter>
    <oddFooter xml:space="preserve">&amp;L&amp;"-,Cursiva"&amp;10       Ejercicio Fiscal 2018&amp;R&amp;10Página &amp;P de &amp;N&amp;K00+000-----------    </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rgb="FF00736F"/>
  </sheetPr>
  <dimension ref="A1:D944"/>
  <sheetViews>
    <sheetView topLeftCell="A280" zoomScaleNormal="100" zoomScalePageLayoutView="90" workbookViewId="0">
      <selection activeCell="C947" sqref="C947"/>
    </sheetView>
  </sheetViews>
  <sheetFormatPr baseColWidth="10" defaultColWidth="0" defaultRowHeight="36.75" customHeight="1" x14ac:dyDescent="0.25"/>
  <cols>
    <col min="1" max="1" width="7.5703125" style="63" customWidth="1"/>
    <col min="2" max="2" width="78.28515625" style="64" customWidth="1"/>
    <col min="3" max="3" width="21.7109375" style="106" customWidth="1"/>
    <col min="4" max="16384" width="0" style="62" hidden="1"/>
  </cols>
  <sheetData>
    <row r="1" spans="1:4" ht="53.25" customHeight="1" x14ac:dyDescent="0.25">
      <c r="A1" s="738" t="s">
        <v>1765</v>
      </c>
      <c r="B1" s="739"/>
      <c r="C1" s="739"/>
    </row>
    <row r="2" spans="1:4" s="113" customFormat="1" ht="28.5" customHeight="1" x14ac:dyDescent="0.25">
      <c r="A2" s="740" t="str">
        <f>'Objetivos PMD'!$B$3</f>
        <v>Entidad Pública:   Municipio de Tuxcueca, Jalisco</v>
      </c>
      <c r="B2" s="741"/>
      <c r="C2" s="742"/>
      <c r="D2" s="335"/>
    </row>
    <row r="3" spans="1:4" s="118" customFormat="1" ht="22.5" customHeight="1" x14ac:dyDescent="0.25">
      <c r="A3" s="732" t="s">
        <v>117</v>
      </c>
      <c r="B3" s="734" t="s">
        <v>5</v>
      </c>
      <c r="C3" s="736" t="s">
        <v>118</v>
      </c>
      <c r="D3" s="336"/>
    </row>
    <row r="4" spans="1:4" s="118" customFormat="1" ht="15" customHeight="1" x14ac:dyDescent="0.25">
      <c r="A4" s="733"/>
      <c r="B4" s="735"/>
      <c r="C4" s="737"/>
      <c r="D4" s="336"/>
    </row>
    <row r="5" spans="1:4" s="118" customFormat="1" ht="3.75" customHeight="1" x14ac:dyDescent="0.25">
      <c r="A5" s="371"/>
      <c r="B5" s="372"/>
      <c r="C5" s="373"/>
      <c r="D5" s="336"/>
    </row>
    <row r="6" spans="1:4" s="119" customFormat="1" ht="25.5" customHeight="1" x14ac:dyDescent="0.25">
      <c r="A6" s="374">
        <v>1</v>
      </c>
      <c r="B6" s="375" t="s">
        <v>9</v>
      </c>
      <c r="C6" s="376">
        <f>C7+C16+C27+C28+C29+C30+C31+C44</f>
        <v>3585764.59</v>
      </c>
      <c r="D6" s="337"/>
    </row>
    <row r="7" spans="1:4" s="120" customFormat="1" ht="25.5" customHeight="1" x14ac:dyDescent="0.25">
      <c r="A7" s="354">
        <v>1.1000000000000001</v>
      </c>
      <c r="B7" s="109" t="s">
        <v>119</v>
      </c>
      <c r="C7" s="355">
        <v>133762</v>
      </c>
      <c r="D7" s="338"/>
    </row>
    <row r="8" spans="1:4" s="120" customFormat="1" ht="25.5" customHeight="1" x14ac:dyDescent="0.25">
      <c r="A8" s="354" t="s">
        <v>1341</v>
      </c>
      <c r="B8" s="370" t="s">
        <v>120</v>
      </c>
      <c r="C8" s="366">
        <f>SUM(C9:C15)</f>
        <v>133762</v>
      </c>
      <c r="D8" s="338"/>
    </row>
    <row r="9" spans="1:4" s="121" customFormat="1" ht="25.5" customHeight="1" x14ac:dyDescent="0.25">
      <c r="A9" s="358" t="s">
        <v>1342</v>
      </c>
      <c r="B9" s="111" t="s">
        <v>121</v>
      </c>
      <c r="C9" s="359">
        <v>27300</v>
      </c>
      <c r="D9" s="339"/>
    </row>
    <row r="10" spans="1:4" s="121" customFormat="1" ht="42.75" customHeight="1" x14ac:dyDescent="0.25">
      <c r="A10" s="358" t="s">
        <v>1343</v>
      </c>
      <c r="B10" s="111" t="s">
        <v>122</v>
      </c>
      <c r="C10" s="359">
        <v>30990</v>
      </c>
      <c r="D10" s="339"/>
    </row>
    <row r="11" spans="1:4" s="121" customFormat="1" ht="25.5" customHeight="1" x14ac:dyDescent="0.25">
      <c r="A11" s="358" t="s">
        <v>1344</v>
      </c>
      <c r="B11" s="111" t="s">
        <v>123</v>
      </c>
      <c r="C11" s="359">
        <v>17600</v>
      </c>
      <c r="D11" s="339"/>
    </row>
    <row r="12" spans="1:4" s="121" customFormat="1" ht="25.5" customHeight="1" x14ac:dyDescent="0.25">
      <c r="A12" s="358" t="s">
        <v>1345</v>
      </c>
      <c r="B12" s="111" t="s">
        <v>124</v>
      </c>
      <c r="C12" s="359">
        <v>8200</v>
      </c>
      <c r="D12" s="339"/>
    </row>
    <row r="13" spans="1:4" s="121" customFormat="1" ht="25.5" customHeight="1" x14ac:dyDescent="0.25">
      <c r="A13" s="358" t="s">
        <v>1346</v>
      </c>
      <c r="B13" s="111" t="s">
        <v>125</v>
      </c>
      <c r="C13" s="359">
        <v>11092</v>
      </c>
      <c r="D13" s="339"/>
    </row>
    <row r="14" spans="1:4" s="121" customFormat="1" ht="25.5" customHeight="1" x14ac:dyDescent="0.25">
      <c r="A14" s="358" t="s">
        <v>1347</v>
      </c>
      <c r="B14" s="111" t="s">
        <v>126</v>
      </c>
      <c r="C14" s="359">
        <v>30080</v>
      </c>
      <c r="D14" s="339"/>
    </row>
    <row r="15" spans="1:4" s="121" customFormat="1" ht="25.5" customHeight="1" x14ac:dyDescent="0.25">
      <c r="A15" s="358" t="s">
        <v>1348</v>
      </c>
      <c r="B15" s="111" t="s">
        <v>127</v>
      </c>
      <c r="C15" s="359">
        <v>8500</v>
      </c>
      <c r="D15" s="339"/>
    </row>
    <row r="16" spans="1:4" s="112" customFormat="1" ht="25.5" customHeight="1" x14ac:dyDescent="0.25">
      <c r="A16" s="356">
        <v>1.2</v>
      </c>
      <c r="B16" s="369" t="s">
        <v>128</v>
      </c>
      <c r="C16" s="368">
        <v>3236856.59</v>
      </c>
      <c r="D16" s="340"/>
    </row>
    <row r="17" spans="1:4" s="122" customFormat="1" ht="25.5" customHeight="1" x14ac:dyDescent="0.25">
      <c r="A17" s="354" t="s">
        <v>1349</v>
      </c>
      <c r="B17" s="370" t="s">
        <v>129</v>
      </c>
      <c r="C17" s="366">
        <v>2554227</v>
      </c>
      <c r="D17" s="341"/>
    </row>
    <row r="18" spans="1:4" s="121" customFormat="1" ht="25.5" customHeight="1" x14ac:dyDescent="0.25">
      <c r="A18" s="358" t="s">
        <v>1350</v>
      </c>
      <c r="B18" s="111" t="s">
        <v>130</v>
      </c>
      <c r="C18" s="359">
        <v>827000</v>
      </c>
      <c r="D18" s="339"/>
    </row>
    <row r="19" spans="1:4" s="121" customFormat="1" ht="25.5" customHeight="1" x14ac:dyDescent="0.25">
      <c r="A19" s="358" t="s">
        <v>1351</v>
      </c>
      <c r="B19" s="111" t="s">
        <v>131</v>
      </c>
      <c r="C19" s="359">
        <v>1727527</v>
      </c>
      <c r="D19" s="339"/>
    </row>
    <row r="20" spans="1:4" s="120" customFormat="1" ht="25.5" customHeight="1" x14ac:dyDescent="0.25">
      <c r="A20" s="354" t="s">
        <v>1352</v>
      </c>
      <c r="B20" s="370" t="s">
        <v>132</v>
      </c>
      <c r="C20" s="366">
        <v>644830</v>
      </c>
      <c r="D20" s="338"/>
    </row>
    <row r="21" spans="1:4" s="121" customFormat="1" ht="25.5" customHeight="1" x14ac:dyDescent="0.25">
      <c r="A21" s="358" t="s">
        <v>1353</v>
      </c>
      <c r="B21" s="111" t="s">
        <v>133</v>
      </c>
      <c r="C21" s="359">
        <v>583000</v>
      </c>
      <c r="D21" s="339"/>
    </row>
    <row r="22" spans="1:4" s="121" customFormat="1" ht="25.5" customHeight="1" x14ac:dyDescent="0.25">
      <c r="A22" s="358" t="s">
        <v>1354</v>
      </c>
      <c r="B22" s="111" t="s">
        <v>134</v>
      </c>
      <c r="C22" s="359">
        <v>38340</v>
      </c>
      <c r="D22" s="339"/>
    </row>
    <row r="23" spans="1:4" s="120" customFormat="1" ht="25.5" customHeight="1" x14ac:dyDescent="0.25">
      <c r="A23" s="354" t="s">
        <v>1355</v>
      </c>
      <c r="B23" s="370" t="s">
        <v>135</v>
      </c>
      <c r="C23" s="366">
        <v>37500</v>
      </c>
      <c r="D23" s="338"/>
    </row>
    <row r="24" spans="1:4" s="121" customFormat="1" ht="25.5" customHeight="1" x14ac:dyDescent="0.25">
      <c r="A24" s="358" t="s">
        <v>1356</v>
      </c>
      <c r="B24" s="111" t="s">
        <v>136</v>
      </c>
      <c r="C24" s="359">
        <v>36000</v>
      </c>
      <c r="D24" s="339"/>
    </row>
    <row r="25" spans="1:4" s="121" customFormat="1" ht="25.5" customHeight="1" x14ac:dyDescent="0.25">
      <c r="A25" s="358" t="s">
        <v>1357</v>
      </c>
      <c r="B25" s="111" t="s">
        <v>137</v>
      </c>
      <c r="C25" s="359">
        <v>0</v>
      </c>
      <c r="D25" s="339"/>
    </row>
    <row r="26" spans="1:4" s="121" customFormat="1" ht="25.5" customHeight="1" x14ac:dyDescent="0.25">
      <c r="A26" s="358" t="s">
        <v>1358</v>
      </c>
      <c r="B26" s="111" t="s">
        <v>138</v>
      </c>
      <c r="C26" s="359">
        <v>0</v>
      </c>
      <c r="D26" s="339"/>
    </row>
    <row r="27" spans="1:4" s="125" customFormat="1" ht="30" customHeight="1" x14ac:dyDescent="0.25">
      <c r="A27" s="354">
        <v>1.3</v>
      </c>
      <c r="B27" s="109" t="s">
        <v>139</v>
      </c>
      <c r="C27" s="355">
        <v>0</v>
      </c>
      <c r="D27" s="342"/>
    </row>
    <row r="28" spans="1:4" s="125" customFormat="1" ht="25.5" customHeight="1" x14ac:dyDescent="0.25">
      <c r="A28" s="354">
        <v>1.4</v>
      </c>
      <c r="B28" s="109" t="s">
        <v>140</v>
      </c>
      <c r="C28" s="355">
        <v>0</v>
      </c>
      <c r="D28" s="342"/>
    </row>
    <row r="29" spans="1:4" s="125" customFormat="1" ht="25.5" customHeight="1" x14ac:dyDescent="0.25">
      <c r="A29" s="354">
        <v>1.5</v>
      </c>
      <c r="B29" s="109" t="s">
        <v>141</v>
      </c>
      <c r="C29" s="355">
        <v>0</v>
      </c>
      <c r="D29" s="342"/>
    </row>
    <row r="30" spans="1:4" s="125" customFormat="1" ht="25.5" customHeight="1" x14ac:dyDescent="0.25">
      <c r="A30" s="354">
        <v>1.6</v>
      </c>
      <c r="B30" s="109" t="s">
        <v>142</v>
      </c>
      <c r="C30" s="355">
        <v>0</v>
      </c>
      <c r="D30" s="342"/>
    </row>
    <row r="31" spans="1:4" s="127" customFormat="1" ht="25.5" customHeight="1" x14ac:dyDescent="0.25">
      <c r="A31" s="354">
        <v>1.7</v>
      </c>
      <c r="B31" s="126" t="s">
        <v>143</v>
      </c>
      <c r="C31" s="355">
        <v>215146</v>
      </c>
      <c r="D31" s="343"/>
    </row>
    <row r="32" spans="1:4" s="120" customFormat="1" ht="25.5" customHeight="1" x14ac:dyDescent="0.25">
      <c r="A32" s="356" t="s">
        <v>1359</v>
      </c>
      <c r="B32" s="129" t="s">
        <v>144</v>
      </c>
      <c r="C32" s="357">
        <v>106000</v>
      </c>
      <c r="D32" s="338"/>
    </row>
    <row r="33" spans="1:4" s="123" customFormat="1" ht="25.5" customHeight="1" x14ac:dyDescent="0.25">
      <c r="A33" s="358" t="s">
        <v>1360</v>
      </c>
      <c r="B33" s="111" t="s">
        <v>145</v>
      </c>
      <c r="C33" s="359">
        <v>106000</v>
      </c>
      <c r="D33" s="344"/>
    </row>
    <row r="34" spans="1:4" s="120" customFormat="1" ht="25.5" customHeight="1" x14ac:dyDescent="0.25">
      <c r="A34" s="356" t="s">
        <v>1361</v>
      </c>
      <c r="B34" s="244" t="s">
        <v>146</v>
      </c>
      <c r="C34" s="360">
        <v>65832</v>
      </c>
      <c r="D34" s="338"/>
    </row>
    <row r="35" spans="1:4" s="123" customFormat="1" ht="25.5" customHeight="1" x14ac:dyDescent="0.25">
      <c r="A35" s="358" t="s">
        <v>1362</v>
      </c>
      <c r="B35" s="111" t="s">
        <v>147</v>
      </c>
      <c r="C35" s="359">
        <v>65832</v>
      </c>
      <c r="D35" s="344"/>
    </row>
    <row r="36" spans="1:4" s="120" customFormat="1" ht="25.5" customHeight="1" x14ac:dyDescent="0.25">
      <c r="A36" s="356" t="s">
        <v>1363</v>
      </c>
      <c r="B36" s="129" t="s">
        <v>148</v>
      </c>
      <c r="C36" s="357">
        <f>SUM(C37)</f>
        <v>0</v>
      </c>
      <c r="D36" s="338"/>
    </row>
    <row r="37" spans="1:4" s="123" customFormat="1" ht="25.5" customHeight="1" x14ac:dyDescent="0.25">
      <c r="A37" s="358" t="s">
        <v>1364</v>
      </c>
      <c r="B37" s="111" t="s">
        <v>149</v>
      </c>
      <c r="C37" s="359">
        <v>0</v>
      </c>
      <c r="D37" s="344"/>
    </row>
    <row r="38" spans="1:4" s="120" customFormat="1" ht="25.5" customHeight="1" x14ac:dyDescent="0.25">
      <c r="A38" s="356" t="s">
        <v>1365</v>
      </c>
      <c r="B38" s="129" t="s">
        <v>150</v>
      </c>
      <c r="C38" s="357">
        <v>43314</v>
      </c>
      <c r="D38" s="338"/>
    </row>
    <row r="39" spans="1:4" s="123" customFormat="1" ht="25.5" customHeight="1" x14ac:dyDescent="0.25">
      <c r="A39" s="358" t="s">
        <v>1366</v>
      </c>
      <c r="B39" s="111" t="s">
        <v>151</v>
      </c>
      <c r="C39" s="359">
        <v>43314</v>
      </c>
      <c r="D39" s="344"/>
    </row>
    <row r="40" spans="1:4" s="123" customFormat="1" ht="25.5" customHeight="1" x14ac:dyDescent="0.25">
      <c r="A40" s="358" t="s">
        <v>1367</v>
      </c>
      <c r="B40" s="111" t="s">
        <v>152</v>
      </c>
      <c r="C40" s="359">
        <v>0</v>
      </c>
      <c r="D40" s="344"/>
    </row>
    <row r="41" spans="1:4" s="123" customFormat="1" ht="25.5" customHeight="1" x14ac:dyDescent="0.25">
      <c r="A41" s="358" t="s">
        <v>1368</v>
      </c>
      <c r="B41" s="111" t="s">
        <v>153</v>
      </c>
      <c r="C41" s="359">
        <v>0</v>
      </c>
      <c r="D41" s="344"/>
    </row>
    <row r="42" spans="1:4" s="120" customFormat="1" ht="25.5" customHeight="1" x14ac:dyDescent="0.25">
      <c r="A42" s="356" t="s">
        <v>1369</v>
      </c>
      <c r="B42" s="129" t="s">
        <v>154</v>
      </c>
      <c r="C42" s="357">
        <f>SUM(C43)</f>
        <v>0</v>
      </c>
      <c r="D42" s="338"/>
    </row>
    <row r="43" spans="1:4" s="123" customFormat="1" ht="25.5" customHeight="1" x14ac:dyDescent="0.25">
      <c r="A43" s="358" t="s">
        <v>1370</v>
      </c>
      <c r="B43" s="111" t="s">
        <v>155</v>
      </c>
      <c r="C43" s="359">
        <v>0</v>
      </c>
      <c r="D43" s="344"/>
    </row>
    <row r="44" spans="1:4" s="120" customFormat="1" ht="25.5" customHeight="1" x14ac:dyDescent="0.25">
      <c r="A44" s="354">
        <v>1.8</v>
      </c>
      <c r="B44" s="109" t="s">
        <v>156</v>
      </c>
      <c r="C44" s="355">
        <f>C45</f>
        <v>0</v>
      </c>
      <c r="D44" s="338"/>
    </row>
    <row r="45" spans="1:4" s="120" customFormat="1" ht="25.5" customHeight="1" x14ac:dyDescent="0.25">
      <c r="A45" s="356" t="s">
        <v>1371</v>
      </c>
      <c r="B45" s="129" t="s">
        <v>157</v>
      </c>
      <c r="C45" s="357">
        <f>SUM(C46:C47)</f>
        <v>0</v>
      </c>
      <c r="D45" s="338"/>
    </row>
    <row r="46" spans="1:4" s="123" customFormat="1" ht="25.5" customHeight="1" x14ac:dyDescent="0.25">
      <c r="A46" s="358" t="s">
        <v>1372</v>
      </c>
      <c r="B46" s="111" t="s">
        <v>157</v>
      </c>
      <c r="C46" s="359">
        <v>0</v>
      </c>
      <c r="D46" s="344"/>
    </row>
    <row r="47" spans="1:4" s="123" customFormat="1" ht="25.5" customHeight="1" x14ac:dyDescent="0.25">
      <c r="A47" s="358" t="s">
        <v>1373</v>
      </c>
      <c r="B47" s="111" t="s">
        <v>17</v>
      </c>
      <c r="C47" s="359">
        <v>0</v>
      </c>
      <c r="D47" s="344"/>
    </row>
    <row r="48" spans="1:4" s="130" customFormat="1" ht="25.5" customHeight="1" x14ac:dyDescent="0.25">
      <c r="A48" s="374">
        <v>2</v>
      </c>
      <c r="B48" s="377" t="s">
        <v>18</v>
      </c>
      <c r="C48" s="378">
        <f>SUM(C49+C50+C51+C52+C53)</f>
        <v>0</v>
      </c>
      <c r="D48" s="345"/>
    </row>
    <row r="49" spans="1:4" s="112" customFormat="1" ht="25.5" customHeight="1" x14ac:dyDescent="0.25">
      <c r="A49" s="354">
        <v>2.1</v>
      </c>
      <c r="B49" s="109" t="s">
        <v>158</v>
      </c>
      <c r="C49" s="361">
        <v>0</v>
      </c>
      <c r="D49" s="340"/>
    </row>
    <row r="50" spans="1:4" s="112" customFormat="1" ht="25.5" customHeight="1" x14ac:dyDescent="0.25">
      <c r="A50" s="354">
        <v>2.2000000000000002</v>
      </c>
      <c r="B50" s="109" t="s">
        <v>159</v>
      </c>
      <c r="C50" s="361">
        <v>0</v>
      </c>
      <c r="D50" s="340"/>
    </row>
    <row r="51" spans="1:4" s="112" customFormat="1" ht="25.5" customHeight="1" x14ac:dyDescent="0.25">
      <c r="A51" s="354">
        <v>2.2999999999999998</v>
      </c>
      <c r="B51" s="109" t="s">
        <v>160</v>
      </c>
      <c r="C51" s="361">
        <v>0</v>
      </c>
      <c r="D51" s="340"/>
    </row>
    <row r="52" spans="1:4" s="112" customFormat="1" ht="33" customHeight="1" x14ac:dyDescent="0.25">
      <c r="A52" s="354">
        <v>2.4</v>
      </c>
      <c r="B52" s="109" t="s">
        <v>161</v>
      </c>
      <c r="C52" s="361">
        <v>0</v>
      </c>
      <c r="D52" s="340"/>
    </row>
    <row r="53" spans="1:4" s="112" customFormat="1" ht="25.5" customHeight="1" x14ac:dyDescent="0.25">
      <c r="A53" s="354">
        <v>2.5</v>
      </c>
      <c r="B53" s="109" t="s">
        <v>162</v>
      </c>
      <c r="C53" s="361">
        <v>0</v>
      </c>
      <c r="D53" s="340"/>
    </row>
    <row r="54" spans="1:4" s="130" customFormat="1" ht="25.5" customHeight="1" x14ac:dyDescent="0.25">
      <c r="A54" s="374">
        <v>3</v>
      </c>
      <c r="B54" s="379" t="s">
        <v>19</v>
      </c>
      <c r="C54" s="378">
        <f>C55</f>
        <v>0</v>
      </c>
      <c r="D54" s="345"/>
    </row>
    <row r="55" spans="1:4" s="120" customFormat="1" ht="25.5" customHeight="1" x14ac:dyDescent="0.25">
      <c r="A55" s="354">
        <v>3.1</v>
      </c>
      <c r="B55" s="109" t="s">
        <v>163</v>
      </c>
      <c r="C55" s="355">
        <f>SUM(C56)</f>
        <v>0</v>
      </c>
      <c r="D55" s="338"/>
    </row>
    <row r="56" spans="1:4" s="120" customFormat="1" ht="25.5" customHeight="1" x14ac:dyDescent="0.25">
      <c r="A56" s="356" t="s">
        <v>1374</v>
      </c>
      <c r="B56" s="129" t="s">
        <v>3</v>
      </c>
      <c r="C56" s="357">
        <f>SUM(C57)</f>
        <v>0</v>
      </c>
      <c r="D56" s="338"/>
    </row>
    <row r="57" spans="1:4" s="123" customFormat="1" ht="25.5" customHeight="1" x14ac:dyDescent="0.25">
      <c r="A57" s="358" t="s">
        <v>1375</v>
      </c>
      <c r="B57" s="111" t="s">
        <v>164</v>
      </c>
      <c r="C57" s="362">
        <v>0</v>
      </c>
      <c r="D57" s="344"/>
    </row>
    <row r="58" spans="1:4" s="382" customFormat="1" ht="25.5" customHeight="1" x14ac:dyDescent="0.25">
      <c r="A58" s="374">
        <v>4</v>
      </c>
      <c r="B58" s="380" t="s">
        <v>165</v>
      </c>
      <c r="C58" s="378">
        <f>SUM(C59,C79,C80,C160,C167)</f>
        <v>2086138</v>
      </c>
      <c r="D58" s="381"/>
    </row>
    <row r="59" spans="1:4" s="132" customFormat="1" ht="47.25" customHeight="1" x14ac:dyDescent="0.25">
      <c r="A59" s="354">
        <v>4.0999999999999996</v>
      </c>
      <c r="B59" s="131" t="s">
        <v>166</v>
      </c>
      <c r="C59" s="355">
        <v>46327</v>
      </c>
      <c r="D59" s="346"/>
    </row>
    <row r="60" spans="1:4" s="132" customFormat="1" ht="25.5" customHeight="1" x14ac:dyDescent="0.25">
      <c r="A60" s="356" t="s">
        <v>1376</v>
      </c>
      <c r="B60" s="129" t="s">
        <v>167</v>
      </c>
      <c r="C60" s="357">
        <v>33394</v>
      </c>
      <c r="D60" s="346"/>
    </row>
    <row r="61" spans="1:4" s="123" customFormat="1" ht="25.5" customHeight="1" x14ac:dyDescent="0.25">
      <c r="A61" s="358" t="s">
        <v>1377</v>
      </c>
      <c r="B61" s="111" t="s">
        <v>168</v>
      </c>
      <c r="C61" s="362">
        <v>0</v>
      </c>
      <c r="D61" s="344"/>
    </row>
    <row r="62" spans="1:4" s="123" customFormat="1" ht="25.5" customHeight="1" x14ac:dyDescent="0.25">
      <c r="A62" s="358" t="s">
        <v>1378</v>
      </c>
      <c r="B62" s="111" t="s">
        <v>169</v>
      </c>
      <c r="C62" s="362">
        <v>20494</v>
      </c>
      <c r="D62" s="344"/>
    </row>
    <row r="63" spans="1:4" s="123" customFormat="1" ht="25.5" customHeight="1" x14ac:dyDescent="0.25">
      <c r="A63" s="358" t="s">
        <v>1379</v>
      </c>
      <c r="B63" s="111" t="s">
        <v>170</v>
      </c>
      <c r="C63" s="362">
        <v>0</v>
      </c>
      <c r="D63" s="344"/>
    </row>
    <row r="64" spans="1:4" s="123" customFormat="1" ht="25.5" customHeight="1" x14ac:dyDescent="0.25">
      <c r="A64" s="358" t="s">
        <v>1380</v>
      </c>
      <c r="B64" s="111" t="s">
        <v>171</v>
      </c>
      <c r="C64" s="362">
        <v>12900</v>
      </c>
      <c r="D64" s="344"/>
    </row>
    <row r="65" spans="1:4" s="123" customFormat="1" ht="25.5" customHeight="1" x14ac:dyDescent="0.25">
      <c r="A65" s="358" t="s">
        <v>1381</v>
      </c>
      <c r="B65" s="111" t="s">
        <v>172</v>
      </c>
      <c r="C65" s="362">
        <v>0</v>
      </c>
      <c r="D65" s="344"/>
    </row>
    <row r="66" spans="1:4" s="132" customFormat="1" ht="25.5" customHeight="1" x14ac:dyDescent="0.25">
      <c r="A66" s="356" t="s">
        <v>1382</v>
      </c>
      <c r="B66" s="129" t="s">
        <v>173</v>
      </c>
      <c r="C66" s="357">
        <f>C67</f>
        <v>0</v>
      </c>
      <c r="D66" s="346"/>
    </row>
    <row r="67" spans="1:4" s="123" customFormat="1" ht="25.5" customHeight="1" x14ac:dyDescent="0.25">
      <c r="A67" s="358" t="s">
        <v>1383</v>
      </c>
      <c r="B67" s="111" t="s">
        <v>174</v>
      </c>
      <c r="C67" s="362">
        <v>0</v>
      </c>
      <c r="D67" s="344"/>
    </row>
    <row r="68" spans="1:4" s="132" customFormat="1" ht="25.5" customHeight="1" x14ac:dyDescent="0.25">
      <c r="A68" s="356" t="s">
        <v>1384</v>
      </c>
      <c r="B68" s="129" t="s">
        <v>175</v>
      </c>
      <c r="C68" s="363">
        <v>12933</v>
      </c>
      <c r="D68" s="346"/>
    </row>
    <row r="69" spans="1:4" s="123" customFormat="1" ht="25.5" customHeight="1" x14ac:dyDescent="0.25">
      <c r="A69" s="358" t="s">
        <v>1385</v>
      </c>
      <c r="B69" s="111" t="s">
        <v>176</v>
      </c>
      <c r="C69" s="362">
        <v>11783</v>
      </c>
      <c r="D69" s="344"/>
    </row>
    <row r="70" spans="1:4" s="123" customFormat="1" ht="25.5" customHeight="1" x14ac:dyDescent="0.25">
      <c r="A70" s="358" t="s">
        <v>1386</v>
      </c>
      <c r="B70" s="133" t="s">
        <v>177</v>
      </c>
      <c r="C70" s="362">
        <v>1150</v>
      </c>
      <c r="D70" s="344"/>
    </row>
    <row r="71" spans="1:4" s="123" customFormat="1" ht="25.5" customHeight="1" x14ac:dyDescent="0.25">
      <c r="A71" s="358" t="s">
        <v>1387</v>
      </c>
      <c r="B71" s="111" t="s">
        <v>178</v>
      </c>
      <c r="C71" s="362">
        <v>0</v>
      </c>
      <c r="D71" s="344"/>
    </row>
    <row r="72" spans="1:4" s="123" customFormat="1" ht="25.5" customHeight="1" x14ac:dyDescent="0.25">
      <c r="A72" s="358" t="s">
        <v>1388</v>
      </c>
      <c r="B72" s="111" t="s">
        <v>179</v>
      </c>
      <c r="C72" s="362">
        <v>0</v>
      </c>
      <c r="D72" s="344"/>
    </row>
    <row r="73" spans="1:4" s="132" customFormat="1" ht="35.25" customHeight="1" x14ac:dyDescent="0.25">
      <c r="A73" s="356" t="s">
        <v>1389</v>
      </c>
      <c r="B73" s="129" t="s">
        <v>180</v>
      </c>
      <c r="C73" s="357">
        <f>SUM(C74:C78)</f>
        <v>0</v>
      </c>
      <c r="D73" s="346"/>
    </row>
    <row r="74" spans="1:4" s="123" customFormat="1" ht="25.5" customHeight="1" x14ac:dyDescent="0.25">
      <c r="A74" s="358" t="s">
        <v>1390</v>
      </c>
      <c r="B74" s="111" t="s">
        <v>181</v>
      </c>
      <c r="C74" s="362">
        <v>0</v>
      </c>
      <c r="D74" s="344"/>
    </row>
    <row r="75" spans="1:4" s="123" customFormat="1" ht="25.5" customHeight="1" x14ac:dyDescent="0.25">
      <c r="A75" s="358" t="s">
        <v>1391</v>
      </c>
      <c r="B75" s="111" t="s">
        <v>182</v>
      </c>
      <c r="C75" s="362">
        <v>0</v>
      </c>
      <c r="D75" s="344"/>
    </row>
    <row r="76" spans="1:4" s="123" customFormat="1" ht="25.5" customHeight="1" x14ac:dyDescent="0.25">
      <c r="A76" s="358" t="s">
        <v>1392</v>
      </c>
      <c r="B76" s="111" t="s">
        <v>183</v>
      </c>
      <c r="C76" s="362">
        <v>0</v>
      </c>
      <c r="D76" s="344"/>
    </row>
    <row r="77" spans="1:4" s="123" customFormat="1" ht="25.5" customHeight="1" x14ac:dyDescent="0.25">
      <c r="A77" s="358" t="s">
        <v>1393</v>
      </c>
      <c r="B77" s="111" t="s">
        <v>184</v>
      </c>
      <c r="C77" s="362">
        <v>0</v>
      </c>
      <c r="D77" s="344"/>
    </row>
    <row r="78" spans="1:4" s="123" customFormat="1" ht="25.5" customHeight="1" x14ac:dyDescent="0.25">
      <c r="A78" s="358" t="s">
        <v>1394</v>
      </c>
      <c r="B78" s="111" t="s">
        <v>185</v>
      </c>
      <c r="C78" s="362">
        <v>0</v>
      </c>
      <c r="D78" s="344"/>
    </row>
    <row r="79" spans="1:4" s="123" customFormat="1" ht="25.5" customHeight="1" x14ac:dyDescent="0.25">
      <c r="A79" s="354">
        <v>4.2</v>
      </c>
      <c r="B79" s="109" t="s">
        <v>186</v>
      </c>
      <c r="C79" s="355">
        <v>0</v>
      </c>
      <c r="D79" s="344"/>
    </row>
    <row r="80" spans="1:4" s="132" customFormat="1" ht="25.5" customHeight="1" x14ac:dyDescent="0.25">
      <c r="A80" s="354">
        <v>4.3</v>
      </c>
      <c r="B80" s="109" t="s">
        <v>187</v>
      </c>
      <c r="C80" s="355">
        <v>2024558</v>
      </c>
      <c r="D80" s="346"/>
    </row>
    <row r="81" spans="1:4" s="132" customFormat="1" ht="25.5" customHeight="1" x14ac:dyDescent="0.25">
      <c r="A81" s="356" t="s">
        <v>1395</v>
      </c>
      <c r="B81" s="129" t="s">
        <v>188</v>
      </c>
      <c r="C81" s="357">
        <v>149619</v>
      </c>
      <c r="D81" s="346"/>
    </row>
    <row r="82" spans="1:4" s="123" customFormat="1" ht="25.5" customHeight="1" x14ac:dyDescent="0.25">
      <c r="A82" s="358" t="s">
        <v>1396</v>
      </c>
      <c r="B82" s="111" t="s">
        <v>189</v>
      </c>
      <c r="C82" s="362">
        <v>57350</v>
      </c>
      <c r="D82" s="344"/>
    </row>
    <row r="83" spans="1:4" s="123" customFormat="1" ht="25.5" customHeight="1" x14ac:dyDescent="0.25">
      <c r="A83" s="358" t="s">
        <v>1397</v>
      </c>
      <c r="B83" s="111" t="s">
        <v>190</v>
      </c>
      <c r="C83" s="362">
        <v>42350</v>
      </c>
      <c r="D83" s="344"/>
    </row>
    <row r="84" spans="1:4" s="123" customFormat="1" ht="25.5" customHeight="1" x14ac:dyDescent="0.25">
      <c r="A84" s="358" t="s">
        <v>1398</v>
      </c>
      <c r="B84" s="111" t="s">
        <v>191</v>
      </c>
      <c r="C84" s="362">
        <v>47300</v>
      </c>
      <c r="D84" s="344"/>
    </row>
    <row r="85" spans="1:4" s="123" customFormat="1" ht="25.5" customHeight="1" x14ac:dyDescent="0.25">
      <c r="A85" s="358" t="s">
        <v>1399</v>
      </c>
      <c r="B85" s="111" t="s">
        <v>192</v>
      </c>
      <c r="C85" s="362">
        <v>2619</v>
      </c>
      <c r="D85" s="344"/>
    </row>
    <row r="86" spans="1:4" s="132" customFormat="1" ht="25.5" customHeight="1" x14ac:dyDescent="0.25">
      <c r="A86" s="356" t="s">
        <v>1400</v>
      </c>
      <c r="B86" s="129" t="s">
        <v>193</v>
      </c>
      <c r="C86" s="364">
        <v>2600</v>
      </c>
      <c r="D86" s="346"/>
    </row>
    <row r="87" spans="1:4" s="124" customFormat="1" ht="25.5" customHeight="1" x14ac:dyDescent="0.25">
      <c r="A87" s="358" t="s">
        <v>1401</v>
      </c>
      <c r="B87" s="134" t="s">
        <v>194</v>
      </c>
      <c r="C87" s="362">
        <v>2600</v>
      </c>
      <c r="D87" s="347"/>
    </row>
    <row r="88" spans="1:4" s="124" customFormat="1" ht="25.5" customHeight="1" x14ac:dyDescent="0.25">
      <c r="A88" s="358" t="s">
        <v>1402</v>
      </c>
      <c r="B88" s="134" t="s">
        <v>195</v>
      </c>
      <c r="C88" s="362">
        <v>0</v>
      </c>
      <c r="D88" s="347"/>
    </row>
    <row r="89" spans="1:4" s="124" customFormat="1" ht="25.5" customHeight="1" x14ac:dyDescent="0.25">
      <c r="A89" s="358" t="s">
        <v>1403</v>
      </c>
      <c r="B89" s="134" t="s">
        <v>196</v>
      </c>
      <c r="C89" s="362">
        <v>0</v>
      </c>
      <c r="D89" s="347"/>
    </row>
    <row r="90" spans="1:4" s="120" customFormat="1" ht="32.25" customHeight="1" x14ac:dyDescent="0.25">
      <c r="A90" s="356" t="s">
        <v>1404</v>
      </c>
      <c r="B90" s="129" t="s">
        <v>197</v>
      </c>
      <c r="C90" s="357">
        <v>43714</v>
      </c>
      <c r="D90" s="338"/>
    </row>
    <row r="91" spans="1:4" s="124" customFormat="1" ht="25.5" customHeight="1" x14ac:dyDescent="0.25">
      <c r="A91" s="358" t="s">
        <v>1405</v>
      </c>
      <c r="B91" s="134" t="s">
        <v>198</v>
      </c>
      <c r="C91" s="362">
        <v>21300</v>
      </c>
      <c r="D91" s="347"/>
    </row>
    <row r="92" spans="1:4" s="124" customFormat="1" ht="25.5" customHeight="1" x14ac:dyDescent="0.25">
      <c r="A92" s="358" t="s">
        <v>1406</v>
      </c>
      <c r="B92" s="134" t="s">
        <v>199</v>
      </c>
      <c r="C92" s="362">
        <v>2600</v>
      </c>
      <c r="D92" s="347"/>
    </row>
    <row r="93" spans="1:4" s="124" customFormat="1" ht="25.5" customHeight="1" x14ac:dyDescent="0.25">
      <c r="A93" s="358" t="s">
        <v>1574</v>
      </c>
      <c r="B93" s="134" t="s">
        <v>200</v>
      </c>
      <c r="C93" s="362">
        <v>6914</v>
      </c>
      <c r="D93" s="347"/>
    </row>
    <row r="94" spans="1:4" s="124" customFormat="1" ht="25.5" customHeight="1" x14ac:dyDescent="0.25">
      <c r="A94" s="358" t="s">
        <v>1407</v>
      </c>
      <c r="B94" s="134" t="s">
        <v>201</v>
      </c>
      <c r="C94" s="362">
        <v>2500</v>
      </c>
      <c r="D94" s="347"/>
    </row>
    <row r="95" spans="1:4" s="124" customFormat="1" ht="25.5" customHeight="1" x14ac:dyDescent="0.25">
      <c r="A95" s="358" t="s">
        <v>1408</v>
      </c>
      <c r="B95" s="134" t="s">
        <v>202</v>
      </c>
      <c r="C95" s="362">
        <v>0</v>
      </c>
      <c r="D95" s="347"/>
    </row>
    <row r="96" spans="1:4" s="124" customFormat="1" ht="25.5" customHeight="1" x14ac:dyDescent="0.25">
      <c r="A96" s="358" t="s">
        <v>1409</v>
      </c>
      <c r="B96" s="134" t="s">
        <v>203</v>
      </c>
      <c r="C96" s="362">
        <v>0</v>
      </c>
      <c r="D96" s="347"/>
    </row>
    <row r="97" spans="1:4" s="124" customFormat="1" ht="25.5" customHeight="1" x14ac:dyDescent="0.25">
      <c r="A97" s="358" t="s">
        <v>1410</v>
      </c>
      <c r="B97" s="134" t="s">
        <v>204</v>
      </c>
      <c r="C97" s="362">
        <v>10400</v>
      </c>
      <c r="D97" s="347"/>
    </row>
    <row r="98" spans="1:4" s="135" customFormat="1" ht="25.5" customHeight="1" x14ac:dyDescent="0.25">
      <c r="A98" s="356" t="s">
        <v>1411</v>
      </c>
      <c r="B98" s="129" t="s">
        <v>205</v>
      </c>
      <c r="C98" s="357">
        <v>480</v>
      </c>
      <c r="D98" s="348"/>
    </row>
    <row r="99" spans="1:4" s="124" customFormat="1" ht="25.5" customHeight="1" x14ac:dyDescent="0.25">
      <c r="A99" s="358" t="s">
        <v>1412</v>
      </c>
      <c r="B99" s="134" t="s">
        <v>206</v>
      </c>
      <c r="C99" s="362">
        <v>380</v>
      </c>
      <c r="D99" s="347"/>
    </row>
    <row r="100" spans="1:4" s="124" customFormat="1" ht="25.5" customHeight="1" x14ac:dyDescent="0.25">
      <c r="A100" s="358" t="s">
        <v>1413</v>
      </c>
      <c r="B100" s="134" t="s">
        <v>207</v>
      </c>
      <c r="C100" s="362">
        <v>100</v>
      </c>
      <c r="D100" s="347"/>
    </row>
    <row r="101" spans="1:4" s="124" customFormat="1" ht="25.5" customHeight="1" x14ac:dyDescent="0.25">
      <c r="A101" s="358" t="s">
        <v>1414</v>
      </c>
      <c r="B101" s="134" t="s">
        <v>208</v>
      </c>
      <c r="C101" s="362">
        <v>0</v>
      </c>
      <c r="D101" s="347"/>
    </row>
    <row r="102" spans="1:4" s="124" customFormat="1" ht="25.5" customHeight="1" x14ac:dyDescent="0.25">
      <c r="A102" s="358" t="s">
        <v>1415</v>
      </c>
      <c r="B102" s="134" t="s">
        <v>209</v>
      </c>
      <c r="C102" s="362">
        <v>0</v>
      </c>
      <c r="D102" s="347"/>
    </row>
    <row r="103" spans="1:4" s="132" customFormat="1" ht="25.5" customHeight="1" x14ac:dyDescent="0.25">
      <c r="A103" s="356" t="s">
        <v>1416</v>
      </c>
      <c r="B103" s="129" t="s">
        <v>210</v>
      </c>
      <c r="C103" s="357">
        <v>1147</v>
      </c>
      <c r="D103" s="346"/>
    </row>
    <row r="104" spans="1:4" s="123" customFormat="1" ht="25.5" customHeight="1" x14ac:dyDescent="0.25">
      <c r="A104" s="358" t="s">
        <v>1575</v>
      </c>
      <c r="B104" s="136" t="s">
        <v>211</v>
      </c>
      <c r="C104" s="362">
        <v>0</v>
      </c>
      <c r="D104" s="344"/>
    </row>
    <row r="105" spans="1:4" s="123" customFormat="1" ht="25.5" customHeight="1" x14ac:dyDescent="0.25">
      <c r="A105" s="358" t="s">
        <v>1576</v>
      </c>
      <c r="B105" s="136" t="s">
        <v>212</v>
      </c>
      <c r="C105" s="362">
        <v>1147</v>
      </c>
      <c r="D105" s="344"/>
    </row>
    <row r="106" spans="1:4" s="123" customFormat="1" ht="25.5" customHeight="1" x14ac:dyDescent="0.25">
      <c r="A106" s="358" t="s">
        <v>1577</v>
      </c>
      <c r="B106" s="136" t="s">
        <v>213</v>
      </c>
      <c r="C106" s="362">
        <v>0</v>
      </c>
      <c r="D106" s="344"/>
    </row>
    <row r="107" spans="1:4" s="132" customFormat="1" ht="25.5" customHeight="1" x14ac:dyDescent="0.25">
      <c r="A107" s="356" t="s">
        <v>1417</v>
      </c>
      <c r="B107" s="129" t="s">
        <v>1552</v>
      </c>
      <c r="C107" s="357">
        <f>SUM(C108:C110)</f>
        <v>0</v>
      </c>
      <c r="D107" s="346"/>
    </row>
    <row r="108" spans="1:4" s="123" customFormat="1" ht="25.5" customHeight="1" x14ac:dyDescent="0.25">
      <c r="A108" s="358" t="s">
        <v>1418</v>
      </c>
      <c r="B108" s="136" t="s">
        <v>214</v>
      </c>
      <c r="C108" s="362">
        <v>0</v>
      </c>
      <c r="D108" s="344"/>
    </row>
    <row r="109" spans="1:4" s="123" customFormat="1" ht="25.5" customHeight="1" x14ac:dyDescent="0.25">
      <c r="A109" s="358" t="s">
        <v>1419</v>
      </c>
      <c r="B109" s="136" t="s">
        <v>215</v>
      </c>
      <c r="C109" s="362">
        <v>0</v>
      </c>
      <c r="D109" s="344"/>
    </row>
    <row r="110" spans="1:4" s="123" customFormat="1" ht="25.5" customHeight="1" x14ac:dyDescent="0.25">
      <c r="A110" s="358" t="s">
        <v>1420</v>
      </c>
      <c r="B110" s="136" t="s">
        <v>216</v>
      </c>
      <c r="C110" s="362">
        <v>0</v>
      </c>
      <c r="D110" s="344"/>
    </row>
    <row r="111" spans="1:4" s="132" customFormat="1" ht="25.5" customHeight="1" x14ac:dyDescent="0.25">
      <c r="A111" s="356" t="s">
        <v>1421</v>
      </c>
      <c r="B111" s="129" t="s">
        <v>1556</v>
      </c>
      <c r="C111" s="357">
        <f>SUM(C112:C114)</f>
        <v>0</v>
      </c>
      <c r="D111" s="346"/>
    </row>
    <row r="112" spans="1:4" s="123" customFormat="1" ht="25.5" customHeight="1" x14ac:dyDescent="0.25">
      <c r="A112" s="358" t="s">
        <v>1422</v>
      </c>
      <c r="B112" s="136" t="s">
        <v>1557</v>
      </c>
      <c r="C112" s="362">
        <v>0</v>
      </c>
      <c r="D112" s="344"/>
    </row>
    <row r="113" spans="1:4" s="123" customFormat="1" ht="38.25" customHeight="1" x14ac:dyDescent="0.25">
      <c r="A113" s="358" t="s">
        <v>1423</v>
      </c>
      <c r="B113" s="136" t="s">
        <v>1559</v>
      </c>
      <c r="C113" s="362">
        <v>0</v>
      </c>
      <c r="D113" s="344"/>
    </row>
    <row r="114" spans="1:4" s="123" customFormat="1" ht="35.25" customHeight="1" x14ac:dyDescent="0.25">
      <c r="A114" s="358" t="s">
        <v>1424</v>
      </c>
      <c r="B114" s="136" t="s">
        <v>1558</v>
      </c>
      <c r="C114" s="362">
        <v>0</v>
      </c>
      <c r="D114" s="344"/>
    </row>
    <row r="115" spans="1:4" s="132" customFormat="1" ht="25.5" customHeight="1" x14ac:dyDescent="0.25">
      <c r="A115" s="356" t="s">
        <v>1425</v>
      </c>
      <c r="B115" s="129" t="s">
        <v>217</v>
      </c>
      <c r="C115" s="357">
        <f>SUM(C116:C119)</f>
        <v>0</v>
      </c>
      <c r="D115" s="346"/>
    </row>
    <row r="116" spans="1:4" s="123" customFormat="1" ht="25.5" customHeight="1" x14ac:dyDescent="0.25">
      <c r="A116" s="358" t="s">
        <v>1426</v>
      </c>
      <c r="B116" s="111" t="s">
        <v>218</v>
      </c>
      <c r="C116" s="362">
        <v>0</v>
      </c>
      <c r="D116" s="344"/>
    </row>
    <row r="117" spans="1:4" s="123" customFormat="1" ht="25.5" customHeight="1" x14ac:dyDescent="0.25">
      <c r="A117" s="358" t="s">
        <v>1427</v>
      </c>
      <c r="B117" s="111" t="s">
        <v>219</v>
      </c>
      <c r="C117" s="362">
        <v>0</v>
      </c>
      <c r="D117" s="344"/>
    </row>
    <row r="118" spans="1:4" s="123" customFormat="1" ht="25.5" customHeight="1" x14ac:dyDescent="0.25">
      <c r="A118" s="358" t="s">
        <v>1428</v>
      </c>
      <c r="B118" s="111" t="s">
        <v>220</v>
      </c>
      <c r="C118" s="362">
        <v>0</v>
      </c>
      <c r="D118" s="344"/>
    </row>
    <row r="119" spans="1:4" s="123" customFormat="1" ht="25.5" customHeight="1" x14ac:dyDescent="0.25">
      <c r="A119" s="358" t="s">
        <v>1429</v>
      </c>
      <c r="B119" s="111" t="s">
        <v>221</v>
      </c>
      <c r="C119" s="362">
        <v>0</v>
      </c>
      <c r="D119" s="344"/>
    </row>
    <row r="120" spans="1:4" s="132" customFormat="1" ht="33.75" customHeight="1" x14ac:dyDescent="0.25">
      <c r="A120" s="356" t="s">
        <v>1430</v>
      </c>
      <c r="B120" s="129" t="s">
        <v>222</v>
      </c>
      <c r="C120" s="357">
        <f>SUM(C121:C126)</f>
        <v>0</v>
      </c>
      <c r="D120" s="346"/>
    </row>
    <row r="121" spans="1:4" s="123" customFormat="1" ht="25.5" customHeight="1" x14ac:dyDescent="0.25">
      <c r="A121" s="358" t="s">
        <v>1431</v>
      </c>
      <c r="B121" s="111" t="s">
        <v>223</v>
      </c>
      <c r="C121" s="362">
        <v>0</v>
      </c>
      <c r="D121" s="344"/>
    </row>
    <row r="122" spans="1:4" s="123" customFormat="1" ht="25.5" customHeight="1" x14ac:dyDescent="0.25">
      <c r="A122" s="358" t="s">
        <v>1432</v>
      </c>
      <c r="B122" s="111" t="s">
        <v>224</v>
      </c>
      <c r="C122" s="362">
        <v>0</v>
      </c>
      <c r="D122" s="344"/>
    </row>
    <row r="123" spans="1:4" s="123" customFormat="1" ht="25.5" customHeight="1" x14ac:dyDescent="0.25">
      <c r="A123" s="358" t="s">
        <v>1433</v>
      </c>
      <c r="B123" s="111" t="s">
        <v>225</v>
      </c>
      <c r="C123" s="362">
        <v>0</v>
      </c>
      <c r="D123" s="344"/>
    </row>
    <row r="124" spans="1:4" s="123" customFormat="1" ht="25.5" customHeight="1" x14ac:dyDescent="0.25">
      <c r="A124" s="358" t="s">
        <v>1434</v>
      </c>
      <c r="B124" s="111" t="s">
        <v>226</v>
      </c>
      <c r="C124" s="362">
        <v>0</v>
      </c>
      <c r="D124" s="344"/>
    </row>
    <row r="125" spans="1:4" s="123" customFormat="1" ht="25.5" customHeight="1" x14ac:dyDescent="0.25">
      <c r="A125" s="358" t="s">
        <v>1435</v>
      </c>
      <c r="B125" s="111" t="s">
        <v>227</v>
      </c>
      <c r="C125" s="362">
        <v>0</v>
      </c>
      <c r="D125" s="344"/>
    </row>
    <row r="126" spans="1:4" s="123" customFormat="1" ht="25.5" customHeight="1" x14ac:dyDescent="0.25">
      <c r="A126" s="358" t="s">
        <v>1560</v>
      </c>
      <c r="B126" s="111" t="s">
        <v>209</v>
      </c>
      <c r="C126" s="362">
        <v>0</v>
      </c>
      <c r="D126" s="344"/>
    </row>
    <row r="127" spans="1:4" s="132" customFormat="1" ht="25.5" customHeight="1" x14ac:dyDescent="0.25">
      <c r="A127" s="356" t="s">
        <v>1436</v>
      </c>
      <c r="B127" s="129" t="s">
        <v>1553</v>
      </c>
      <c r="C127" s="357">
        <v>1661693</v>
      </c>
      <c r="D127" s="346"/>
    </row>
    <row r="128" spans="1:4" s="123" customFormat="1" ht="25.5" customHeight="1" x14ac:dyDescent="0.25">
      <c r="A128" s="358" t="s">
        <v>1437</v>
      </c>
      <c r="B128" s="111" t="s">
        <v>228</v>
      </c>
      <c r="C128" s="362">
        <v>1330000</v>
      </c>
      <c r="D128" s="344"/>
    </row>
    <row r="129" spans="1:4" s="123" customFormat="1" ht="25.5" customHeight="1" x14ac:dyDescent="0.25">
      <c r="A129" s="358" t="s">
        <v>1438</v>
      </c>
      <c r="B129" s="111" t="s">
        <v>229</v>
      </c>
      <c r="C129" s="362">
        <v>0</v>
      </c>
      <c r="D129" s="344"/>
    </row>
    <row r="130" spans="1:4" s="123" customFormat="1" ht="25.5" customHeight="1" x14ac:dyDescent="0.25">
      <c r="A130" s="358" t="s">
        <v>1439</v>
      </c>
      <c r="B130" s="111" t="s">
        <v>230</v>
      </c>
      <c r="C130" s="362">
        <v>0</v>
      </c>
      <c r="D130" s="344"/>
    </row>
    <row r="131" spans="1:4" s="123" customFormat="1" ht="25.5" customHeight="1" x14ac:dyDescent="0.25">
      <c r="A131" s="358" t="s">
        <v>1440</v>
      </c>
      <c r="B131" s="111" t="s">
        <v>231</v>
      </c>
      <c r="C131" s="362">
        <v>0</v>
      </c>
      <c r="D131" s="344"/>
    </row>
    <row r="132" spans="1:4" s="123" customFormat="1" ht="25.5" customHeight="1" x14ac:dyDescent="0.25">
      <c r="A132" s="358" t="s">
        <v>1441</v>
      </c>
      <c r="B132" s="111" t="s">
        <v>232</v>
      </c>
      <c r="C132" s="362">
        <v>252500</v>
      </c>
      <c r="D132" s="344"/>
    </row>
    <row r="133" spans="1:4" s="123" customFormat="1" ht="25.5" customHeight="1" x14ac:dyDescent="0.25">
      <c r="A133" s="358" t="s">
        <v>1442</v>
      </c>
      <c r="B133" s="111" t="s">
        <v>233</v>
      </c>
      <c r="C133" s="362">
        <v>71169</v>
      </c>
      <c r="D133" s="344"/>
    </row>
    <row r="134" spans="1:4" s="123" customFormat="1" ht="25.5" customHeight="1" x14ac:dyDescent="0.25">
      <c r="A134" s="358" t="s">
        <v>1443</v>
      </c>
      <c r="B134" s="111" t="s">
        <v>234</v>
      </c>
      <c r="C134" s="362"/>
      <c r="D134" s="344"/>
    </row>
    <row r="135" spans="1:4" s="123" customFormat="1" ht="25.5" customHeight="1" x14ac:dyDescent="0.25">
      <c r="A135" s="358" t="s">
        <v>1561</v>
      </c>
      <c r="B135" s="111" t="s">
        <v>235</v>
      </c>
      <c r="C135" s="362">
        <v>8000</v>
      </c>
      <c r="D135" s="344"/>
    </row>
    <row r="136" spans="1:4" s="132" customFormat="1" ht="25.5" customHeight="1" x14ac:dyDescent="0.25">
      <c r="A136" s="356" t="s">
        <v>1444</v>
      </c>
      <c r="B136" s="129" t="s">
        <v>236</v>
      </c>
      <c r="C136" s="357">
        <f>SUM(C137:C144)</f>
        <v>0</v>
      </c>
      <c r="D136" s="346"/>
    </row>
    <row r="137" spans="1:4" s="123" customFormat="1" ht="25.5" customHeight="1" x14ac:dyDescent="0.25">
      <c r="A137" s="358" t="s">
        <v>1445</v>
      </c>
      <c r="B137" s="111" t="s">
        <v>237</v>
      </c>
      <c r="C137" s="362">
        <v>0</v>
      </c>
      <c r="D137" s="344"/>
    </row>
    <row r="138" spans="1:4" s="123" customFormat="1" ht="25.5" customHeight="1" x14ac:dyDescent="0.25">
      <c r="A138" s="358" t="s">
        <v>1446</v>
      </c>
      <c r="B138" s="111" t="s">
        <v>238</v>
      </c>
      <c r="C138" s="362">
        <v>0</v>
      </c>
      <c r="D138" s="344"/>
    </row>
    <row r="139" spans="1:4" s="123" customFormat="1" ht="25.5" customHeight="1" x14ac:dyDescent="0.25">
      <c r="A139" s="358" t="s">
        <v>1447</v>
      </c>
      <c r="B139" s="111" t="s">
        <v>239</v>
      </c>
      <c r="C139" s="362">
        <v>0</v>
      </c>
      <c r="D139" s="344"/>
    </row>
    <row r="140" spans="1:4" s="123" customFormat="1" ht="25.5" customHeight="1" x14ac:dyDescent="0.25">
      <c r="A140" s="358" t="s">
        <v>1562</v>
      </c>
      <c r="B140" s="111" t="s">
        <v>240</v>
      </c>
      <c r="C140" s="362">
        <v>0</v>
      </c>
      <c r="D140" s="344"/>
    </row>
    <row r="141" spans="1:4" s="123" customFormat="1" ht="25.5" customHeight="1" x14ac:dyDescent="0.25">
      <c r="A141" s="358" t="s">
        <v>1563</v>
      </c>
      <c r="B141" s="111" t="s">
        <v>241</v>
      </c>
      <c r="C141" s="362">
        <v>0</v>
      </c>
      <c r="D141" s="344"/>
    </row>
    <row r="142" spans="1:4" s="123" customFormat="1" ht="25.5" customHeight="1" x14ac:dyDescent="0.25">
      <c r="A142" s="358" t="s">
        <v>1564</v>
      </c>
      <c r="B142" s="111" t="s">
        <v>242</v>
      </c>
      <c r="C142" s="362">
        <v>0</v>
      </c>
      <c r="D142" s="344"/>
    </row>
    <row r="143" spans="1:4" s="123" customFormat="1" ht="25.5" customHeight="1" x14ac:dyDescent="0.25">
      <c r="A143" s="358" t="s">
        <v>1565</v>
      </c>
      <c r="B143" s="111" t="s">
        <v>243</v>
      </c>
      <c r="C143" s="362">
        <v>0</v>
      </c>
      <c r="D143" s="344"/>
    </row>
    <row r="144" spans="1:4" s="123" customFormat="1" ht="25.5" customHeight="1" x14ac:dyDescent="0.25">
      <c r="A144" s="358" t="s">
        <v>1566</v>
      </c>
      <c r="B144" s="111" t="s">
        <v>244</v>
      </c>
      <c r="C144" s="362">
        <v>0</v>
      </c>
      <c r="D144" s="344"/>
    </row>
    <row r="145" spans="1:4" s="132" customFormat="1" ht="25.5" customHeight="1" x14ac:dyDescent="0.25">
      <c r="A145" s="356" t="s">
        <v>1448</v>
      </c>
      <c r="B145" s="129" t="s">
        <v>245</v>
      </c>
      <c r="C145" s="357">
        <v>113830</v>
      </c>
      <c r="D145" s="346"/>
    </row>
    <row r="146" spans="1:4" s="123" customFormat="1" ht="25.5" customHeight="1" x14ac:dyDescent="0.25">
      <c r="A146" s="358" t="s">
        <v>1449</v>
      </c>
      <c r="B146" s="111" t="s">
        <v>246</v>
      </c>
      <c r="C146" s="362">
        <v>56230</v>
      </c>
      <c r="D146" s="344"/>
    </row>
    <row r="147" spans="1:4" s="123" customFormat="1" ht="25.5" customHeight="1" x14ac:dyDescent="0.25">
      <c r="A147" s="358" t="s">
        <v>1578</v>
      </c>
      <c r="B147" s="111" t="s">
        <v>247</v>
      </c>
      <c r="C147" s="362">
        <v>57600</v>
      </c>
      <c r="D147" s="344"/>
    </row>
    <row r="148" spans="1:4" s="123" customFormat="1" ht="25.5" customHeight="1" x14ac:dyDescent="0.25">
      <c r="A148" s="358" t="s">
        <v>1450</v>
      </c>
      <c r="B148" s="111" t="s">
        <v>248</v>
      </c>
      <c r="C148" s="362">
        <v>0</v>
      </c>
      <c r="D148" s="344"/>
    </row>
    <row r="149" spans="1:4" s="132" customFormat="1" ht="25.5" customHeight="1" x14ac:dyDescent="0.25">
      <c r="A149" s="356" t="s">
        <v>1451</v>
      </c>
      <c r="B149" s="129" t="s">
        <v>249</v>
      </c>
      <c r="C149" s="357">
        <v>28470</v>
      </c>
      <c r="D149" s="346"/>
    </row>
    <row r="150" spans="1:4" s="123" customFormat="1" ht="25.5" customHeight="1" x14ac:dyDescent="0.25">
      <c r="A150" s="358" t="s">
        <v>1452</v>
      </c>
      <c r="B150" s="111" t="s">
        <v>250</v>
      </c>
      <c r="C150" s="362">
        <v>16700</v>
      </c>
      <c r="D150" s="344"/>
    </row>
    <row r="151" spans="1:4" s="123" customFormat="1" ht="25.5" customHeight="1" x14ac:dyDescent="0.25">
      <c r="A151" s="358" t="s">
        <v>1453</v>
      </c>
      <c r="B151" s="111" t="s">
        <v>251</v>
      </c>
      <c r="C151" s="362">
        <v>9870</v>
      </c>
      <c r="D151" s="344"/>
    </row>
    <row r="152" spans="1:4" s="123" customFormat="1" ht="25.5" customHeight="1" x14ac:dyDescent="0.25">
      <c r="A152" s="358" t="s">
        <v>1454</v>
      </c>
      <c r="B152" s="111" t="s">
        <v>252</v>
      </c>
      <c r="C152" s="362">
        <v>1900</v>
      </c>
      <c r="D152" s="344"/>
    </row>
    <row r="153" spans="1:4" s="120" customFormat="1" ht="25.5" customHeight="1" x14ac:dyDescent="0.25">
      <c r="A153" s="356" t="s">
        <v>1567</v>
      </c>
      <c r="B153" s="129" t="s">
        <v>253</v>
      </c>
      <c r="C153" s="357">
        <v>23005</v>
      </c>
      <c r="D153" s="338"/>
    </row>
    <row r="154" spans="1:4" s="123" customFormat="1" ht="25.5" customHeight="1" x14ac:dyDescent="0.25">
      <c r="A154" s="358" t="s">
        <v>1568</v>
      </c>
      <c r="B154" s="111" t="s">
        <v>254</v>
      </c>
      <c r="C154" s="362">
        <v>0</v>
      </c>
      <c r="D154" s="344"/>
    </row>
    <row r="155" spans="1:4" s="123" customFormat="1" ht="25.5" customHeight="1" x14ac:dyDescent="0.25">
      <c r="A155" s="358" t="s">
        <v>1569</v>
      </c>
      <c r="B155" s="111" t="s">
        <v>255</v>
      </c>
      <c r="C155" s="362">
        <v>6455</v>
      </c>
      <c r="D155" s="344"/>
    </row>
    <row r="156" spans="1:4" s="123" customFormat="1" ht="25.5" customHeight="1" x14ac:dyDescent="0.25">
      <c r="A156" s="358" t="s">
        <v>1570</v>
      </c>
      <c r="B156" s="111" t="s">
        <v>256</v>
      </c>
      <c r="C156" s="362">
        <v>0</v>
      </c>
      <c r="D156" s="344"/>
    </row>
    <row r="157" spans="1:4" s="123" customFormat="1" ht="25.5" customHeight="1" x14ac:dyDescent="0.25">
      <c r="A157" s="358" t="s">
        <v>1571</v>
      </c>
      <c r="B157" s="111" t="s">
        <v>257</v>
      </c>
      <c r="C157" s="362">
        <v>3550</v>
      </c>
      <c r="D157" s="344"/>
    </row>
    <row r="158" spans="1:4" s="123" customFormat="1" ht="25.5" customHeight="1" x14ac:dyDescent="0.25">
      <c r="A158" s="358" t="s">
        <v>1572</v>
      </c>
      <c r="B158" s="111" t="s">
        <v>258</v>
      </c>
      <c r="C158" s="362">
        <v>0</v>
      </c>
      <c r="D158" s="344"/>
    </row>
    <row r="159" spans="1:4" s="123" customFormat="1" ht="25.5" customHeight="1" x14ac:dyDescent="0.25">
      <c r="A159" s="358" t="s">
        <v>1573</v>
      </c>
      <c r="B159" s="111" t="s">
        <v>259</v>
      </c>
      <c r="C159" s="362">
        <v>13000</v>
      </c>
      <c r="D159" s="344"/>
    </row>
    <row r="160" spans="1:4" s="120" customFormat="1" ht="25.5" customHeight="1" x14ac:dyDescent="0.25">
      <c r="A160" s="354">
        <v>4.4000000000000004</v>
      </c>
      <c r="B160" s="131" t="s">
        <v>260</v>
      </c>
      <c r="C160" s="355">
        <f>C161</f>
        <v>0</v>
      </c>
      <c r="D160" s="338"/>
    </row>
    <row r="161" spans="1:4" s="120" customFormat="1" ht="25.5" customHeight="1" x14ac:dyDescent="0.25">
      <c r="A161" s="356" t="s">
        <v>1455</v>
      </c>
      <c r="B161" s="129" t="s">
        <v>261</v>
      </c>
      <c r="C161" s="357">
        <f>SUM(C162:C166)</f>
        <v>0</v>
      </c>
      <c r="D161" s="338"/>
    </row>
    <row r="162" spans="1:4" s="123" customFormat="1" ht="25.5" customHeight="1" x14ac:dyDescent="0.25">
      <c r="A162" s="358" t="s">
        <v>1456</v>
      </c>
      <c r="B162" s="136" t="s">
        <v>262</v>
      </c>
      <c r="C162" s="362">
        <v>0</v>
      </c>
      <c r="D162" s="344"/>
    </row>
    <row r="163" spans="1:4" s="123" customFormat="1" ht="25.5" customHeight="1" x14ac:dyDescent="0.25">
      <c r="A163" s="358" t="s">
        <v>1457</v>
      </c>
      <c r="B163" s="136" t="s">
        <v>263</v>
      </c>
      <c r="C163" s="362">
        <v>0</v>
      </c>
      <c r="D163" s="344"/>
    </row>
    <row r="164" spans="1:4" s="123" customFormat="1" ht="25.5" customHeight="1" x14ac:dyDescent="0.25">
      <c r="A164" s="358" t="s">
        <v>1458</v>
      </c>
      <c r="B164" s="136" t="s">
        <v>264</v>
      </c>
      <c r="C164" s="362">
        <v>0</v>
      </c>
      <c r="D164" s="344"/>
    </row>
    <row r="165" spans="1:4" s="123" customFormat="1" ht="25.5" customHeight="1" x14ac:dyDescent="0.25">
      <c r="A165" s="358" t="s">
        <v>1459</v>
      </c>
      <c r="B165" s="136" t="s">
        <v>265</v>
      </c>
      <c r="C165" s="362">
        <v>0</v>
      </c>
      <c r="D165" s="344"/>
    </row>
    <row r="166" spans="1:4" s="123" customFormat="1" ht="25.5" customHeight="1" x14ac:dyDescent="0.25">
      <c r="A166" s="358" t="s">
        <v>1460</v>
      </c>
      <c r="B166" s="136" t="s">
        <v>266</v>
      </c>
      <c r="C166" s="362">
        <v>0</v>
      </c>
      <c r="D166" s="344"/>
    </row>
    <row r="167" spans="1:4" s="132" customFormat="1" ht="25.5" customHeight="1" x14ac:dyDescent="0.25">
      <c r="A167" s="354">
        <v>4.5</v>
      </c>
      <c r="B167" s="109" t="s">
        <v>267</v>
      </c>
      <c r="C167" s="355">
        <v>15253</v>
      </c>
      <c r="D167" s="346"/>
    </row>
    <row r="168" spans="1:4" s="132" customFormat="1" ht="25.5" customHeight="1" x14ac:dyDescent="0.25">
      <c r="A168" s="356" t="s">
        <v>1461</v>
      </c>
      <c r="B168" s="128" t="s">
        <v>144</v>
      </c>
      <c r="C168" s="357">
        <v>1623</v>
      </c>
      <c r="D168" s="346"/>
    </row>
    <row r="169" spans="1:4" s="123" customFormat="1" ht="25.5" customHeight="1" x14ac:dyDescent="0.25">
      <c r="A169" s="358" t="s">
        <v>1462</v>
      </c>
      <c r="B169" s="111" t="s">
        <v>145</v>
      </c>
      <c r="C169" s="362">
        <v>1623</v>
      </c>
      <c r="D169" s="344"/>
    </row>
    <row r="170" spans="1:4" s="132" customFormat="1" ht="25.5" customHeight="1" x14ac:dyDescent="0.25">
      <c r="A170" s="356" t="s">
        <v>1463</v>
      </c>
      <c r="B170" s="129" t="s">
        <v>146</v>
      </c>
      <c r="C170" s="357">
        <v>2400</v>
      </c>
      <c r="D170" s="346"/>
    </row>
    <row r="171" spans="1:4" s="123" customFormat="1" ht="25.5" customHeight="1" x14ac:dyDescent="0.25">
      <c r="A171" s="358" t="s">
        <v>1464</v>
      </c>
      <c r="B171" s="111" t="s">
        <v>147</v>
      </c>
      <c r="C171" s="362">
        <v>2400</v>
      </c>
      <c r="D171" s="344"/>
    </row>
    <row r="172" spans="1:4" s="132" customFormat="1" ht="25.5" customHeight="1" x14ac:dyDescent="0.25">
      <c r="A172" s="356" t="s">
        <v>1465</v>
      </c>
      <c r="B172" s="129" t="s">
        <v>148</v>
      </c>
      <c r="C172" s="357">
        <f>SUM(C173)</f>
        <v>0</v>
      </c>
      <c r="D172" s="346"/>
    </row>
    <row r="173" spans="1:4" s="123" customFormat="1" ht="25.5" customHeight="1" x14ac:dyDescent="0.25">
      <c r="A173" s="358" t="s">
        <v>1466</v>
      </c>
      <c r="B173" s="111" t="s">
        <v>149</v>
      </c>
      <c r="C173" s="362">
        <v>0</v>
      </c>
      <c r="D173" s="344"/>
    </row>
    <row r="174" spans="1:4" s="132" customFormat="1" ht="25.5" customHeight="1" x14ac:dyDescent="0.25">
      <c r="A174" s="356" t="s">
        <v>1467</v>
      </c>
      <c r="B174" s="129" t="s">
        <v>150</v>
      </c>
      <c r="C174" s="357">
        <v>11230</v>
      </c>
      <c r="D174" s="346"/>
    </row>
    <row r="175" spans="1:4" s="123" customFormat="1" ht="25.5" customHeight="1" x14ac:dyDescent="0.25">
      <c r="A175" s="358" t="s">
        <v>1468</v>
      </c>
      <c r="B175" s="111" t="s">
        <v>151</v>
      </c>
      <c r="C175" s="362">
        <v>11230</v>
      </c>
      <c r="D175" s="344"/>
    </row>
    <row r="176" spans="1:4" s="123" customFormat="1" ht="25.5" customHeight="1" x14ac:dyDescent="0.25">
      <c r="A176" s="358" t="s">
        <v>1469</v>
      </c>
      <c r="B176" s="111" t="s">
        <v>152</v>
      </c>
      <c r="C176" s="362">
        <v>0</v>
      </c>
      <c r="D176" s="344"/>
    </row>
    <row r="177" spans="1:4" s="123" customFormat="1" ht="25.5" customHeight="1" x14ac:dyDescent="0.25">
      <c r="A177" s="358" t="s">
        <v>1470</v>
      </c>
      <c r="B177" s="111" t="s">
        <v>153</v>
      </c>
      <c r="C177" s="362">
        <v>0</v>
      </c>
      <c r="D177" s="344"/>
    </row>
    <row r="178" spans="1:4" s="132" customFormat="1" ht="25.5" customHeight="1" x14ac:dyDescent="0.25">
      <c r="A178" s="356" t="s">
        <v>1471</v>
      </c>
      <c r="B178" s="129" t="s">
        <v>154</v>
      </c>
      <c r="C178" s="357">
        <f>SUM(C179)</f>
        <v>0</v>
      </c>
      <c r="D178" s="346"/>
    </row>
    <row r="179" spans="1:4" s="123" customFormat="1" ht="25.5" customHeight="1" x14ac:dyDescent="0.25">
      <c r="A179" s="358" t="s">
        <v>1472</v>
      </c>
      <c r="B179" s="111" t="s">
        <v>155</v>
      </c>
      <c r="C179" s="362">
        <v>0</v>
      </c>
      <c r="D179" s="344"/>
    </row>
    <row r="180" spans="1:4" s="132" customFormat="1" ht="25.5" customHeight="1" x14ac:dyDescent="0.25">
      <c r="A180" s="374">
        <v>5</v>
      </c>
      <c r="B180" s="377" t="s">
        <v>22</v>
      </c>
      <c r="C180" s="378">
        <v>125460</v>
      </c>
      <c r="D180" s="346"/>
    </row>
    <row r="181" spans="1:4" s="132" customFormat="1" ht="25.5" customHeight="1" x14ac:dyDescent="0.25">
      <c r="A181" s="354">
        <v>5.0999999999999996</v>
      </c>
      <c r="B181" s="131" t="s">
        <v>268</v>
      </c>
      <c r="C181" s="355">
        <v>125460</v>
      </c>
      <c r="D181" s="346"/>
    </row>
    <row r="182" spans="1:4" s="132" customFormat="1" ht="35.25" customHeight="1" x14ac:dyDescent="0.25">
      <c r="A182" s="356" t="s">
        <v>1473</v>
      </c>
      <c r="B182" s="129" t="s">
        <v>269</v>
      </c>
      <c r="C182" s="357">
        <f>SUM(C183:C187)</f>
        <v>0</v>
      </c>
      <c r="D182" s="346"/>
    </row>
    <row r="183" spans="1:4" s="123" customFormat="1" ht="25.5" customHeight="1" x14ac:dyDescent="0.25">
      <c r="A183" s="358" t="s">
        <v>1474</v>
      </c>
      <c r="B183" s="111" t="s">
        <v>181</v>
      </c>
      <c r="C183" s="362">
        <v>0</v>
      </c>
      <c r="D183" s="344"/>
    </row>
    <row r="184" spans="1:4" s="123" customFormat="1" ht="25.5" customHeight="1" x14ac:dyDescent="0.25">
      <c r="A184" s="358" t="s">
        <v>1475</v>
      </c>
      <c r="B184" s="111" t="s">
        <v>182</v>
      </c>
      <c r="C184" s="362">
        <v>0</v>
      </c>
      <c r="D184" s="344"/>
    </row>
    <row r="185" spans="1:4" s="123" customFormat="1" ht="25.5" customHeight="1" x14ac:dyDescent="0.25">
      <c r="A185" s="358" t="s">
        <v>1476</v>
      </c>
      <c r="B185" s="111" t="s">
        <v>183</v>
      </c>
      <c r="C185" s="362">
        <v>0</v>
      </c>
      <c r="D185" s="344"/>
    </row>
    <row r="186" spans="1:4" s="123" customFormat="1" ht="25.5" customHeight="1" x14ac:dyDescent="0.25">
      <c r="A186" s="358" t="s">
        <v>1477</v>
      </c>
      <c r="B186" s="111" t="s">
        <v>184</v>
      </c>
      <c r="C186" s="362">
        <v>0</v>
      </c>
      <c r="D186" s="344"/>
    </row>
    <row r="187" spans="1:4" s="123" customFormat="1" ht="25.5" customHeight="1" x14ac:dyDescent="0.25">
      <c r="A187" s="358" t="s">
        <v>1478</v>
      </c>
      <c r="B187" s="111" t="s">
        <v>185</v>
      </c>
      <c r="C187" s="362">
        <v>0</v>
      </c>
      <c r="D187" s="344"/>
    </row>
    <row r="188" spans="1:4" s="132" customFormat="1" ht="25.5" customHeight="1" x14ac:dyDescent="0.25">
      <c r="A188" s="356" t="s">
        <v>1479</v>
      </c>
      <c r="B188" s="129" t="s">
        <v>270</v>
      </c>
      <c r="C188" s="365">
        <f>SUM(C189:C192)</f>
        <v>0</v>
      </c>
      <c r="D188" s="346"/>
    </row>
    <row r="189" spans="1:4" s="123" customFormat="1" ht="25.5" customHeight="1" x14ac:dyDescent="0.25">
      <c r="A189" s="358" t="s">
        <v>1480</v>
      </c>
      <c r="B189" s="111" t="s">
        <v>176</v>
      </c>
      <c r="C189" s="362">
        <v>0</v>
      </c>
      <c r="D189" s="344"/>
    </row>
    <row r="190" spans="1:4" s="123" customFormat="1" ht="25.5" customHeight="1" x14ac:dyDescent="0.25">
      <c r="A190" s="358" t="s">
        <v>1481</v>
      </c>
      <c r="B190" s="111" t="s">
        <v>177</v>
      </c>
      <c r="C190" s="362">
        <v>0</v>
      </c>
      <c r="D190" s="344"/>
    </row>
    <row r="191" spans="1:4" s="123" customFormat="1" ht="25.5" customHeight="1" x14ac:dyDescent="0.25">
      <c r="A191" s="358" t="s">
        <v>1482</v>
      </c>
      <c r="B191" s="111" t="s">
        <v>178</v>
      </c>
      <c r="C191" s="362">
        <v>0</v>
      </c>
      <c r="D191" s="344"/>
    </row>
    <row r="192" spans="1:4" s="123" customFormat="1" ht="25.5" customHeight="1" x14ac:dyDescent="0.25">
      <c r="A192" s="358" t="s">
        <v>1483</v>
      </c>
      <c r="B192" s="111" t="s">
        <v>179</v>
      </c>
      <c r="C192" s="362">
        <v>0</v>
      </c>
      <c r="D192" s="344"/>
    </row>
    <row r="193" spans="1:4" s="132" customFormat="1" ht="25.5" customHeight="1" x14ac:dyDescent="0.25">
      <c r="A193" s="356" t="s">
        <v>1484</v>
      </c>
      <c r="B193" s="129" t="s">
        <v>271</v>
      </c>
      <c r="C193" s="357">
        <v>125460</v>
      </c>
      <c r="D193" s="346"/>
    </row>
    <row r="194" spans="1:4" s="123" customFormat="1" ht="25.5" customHeight="1" x14ac:dyDescent="0.25">
      <c r="A194" s="358" t="s">
        <v>1485</v>
      </c>
      <c r="B194" s="136" t="s">
        <v>272</v>
      </c>
      <c r="C194" s="362">
        <v>100000</v>
      </c>
      <c r="D194" s="344"/>
    </row>
    <row r="195" spans="1:4" s="123" customFormat="1" ht="25.5" customHeight="1" x14ac:dyDescent="0.25">
      <c r="A195" s="358" t="s">
        <v>1486</v>
      </c>
      <c r="B195" s="136" t="s">
        <v>273</v>
      </c>
      <c r="C195" s="362">
        <v>0</v>
      </c>
      <c r="D195" s="344"/>
    </row>
    <row r="196" spans="1:4" s="123" customFormat="1" ht="25.5" customHeight="1" x14ac:dyDescent="0.25">
      <c r="A196" s="358" t="s">
        <v>1487</v>
      </c>
      <c r="B196" s="136" t="s">
        <v>274</v>
      </c>
      <c r="C196" s="362">
        <v>0</v>
      </c>
      <c r="D196" s="344"/>
    </row>
    <row r="197" spans="1:4" s="123" customFormat="1" ht="25.5" customHeight="1" x14ac:dyDescent="0.25">
      <c r="A197" s="358" t="s">
        <v>1488</v>
      </c>
      <c r="B197" s="136" t="s">
        <v>275</v>
      </c>
      <c r="C197" s="362">
        <v>0</v>
      </c>
      <c r="D197" s="344"/>
    </row>
    <row r="198" spans="1:4" s="123" customFormat="1" ht="25.5" customHeight="1" x14ac:dyDescent="0.25">
      <c r="A198" s="358" t="s">
        <v>1489</v>
      </c>
      <c r="B198" s="136" t="s">
        <v>276</v>
      </c>
      <c r="C198" s="362">
        <v>0</v>
      </c>
      <c r="D198" s="344"/>
    </row>
    <row r="199" spans="1:4" s="123" customFormat="1" ht="25.5" customHeight="1" x14ac:dyDescent="0.25">
      <c r="A199" s="358" t="s">
        <v>1490</v>
      </c>
      <c r="B199" s="136" t="s">
        <v>277</v>
      </c>
      <c r="C199" s="362">
        <v>0</v>
      </c>
      <c r="D199" s="344"/>
    </row>
    <row r="200" spans="1:4" s="123" customFormat="1" ht="25.5" customHeight="1" x14ac:dyDescent="0.25">
      <c r="A200" s="358" t="s">
        <v>1491</v>
      </c>
      <c r="B200" s="136" t="s">
        <v>278</v>
      </c>
      <c r="C200" s="362">
        <v>0</v>
      </c>
      <c r="D200" s="344"/>
    </row>
    <row r="201" spans="1:4" s="123" customFormat="1" ht="25.5" customHeight="1" x14ac:dyDescent="0.25">
      <c r="A201" s="358" t="s">
        <v>1492</v>
      </c>
      <c r="B201" s="136" t="s">
        <v>279</v>
      </c>
      <c r="C201" s="362">
        <v>0</v>
      </c>
      <c r="D201" s="344"/>
    </row>
    <row r="202" spans="1:4" s="123" customFormat="1" ht="25.5" customHeight="1" x14ac:dyDescent="0.25">
      <c r="A202" s="358" t="s">
        <v>1579</v>
      </c>
      <c r="B202" s="136" t="s">
        <v>280</v>
      </c>
      <c r="C202" s="362">
        <v>25460</v>
      </c>
      <c r="D202" s="344"/>
    </row>
    <row r="203" spans="1:4" s="132" customFormat="1" ht="25.5" customHeight="1" x14ac:dyDescent="0.25">
      <c r="A203" s="354">
        <v>5.2</v>
      </c>
      <c r="B203" s="131" t="s">
        <v>281</v>
      </c>
      <c r="C203" s="355">
        <f>C204</f>
        <v>0</v>
      </c>
      <c r="D203" s="346"/>
    </row>
    <row r="204" spans="1:4" s="132" customFormat="1" ht="25.5" customHeight="1" x14ac:dyDescent="0.25">
      <c r="A204" s="356" t="s">
        <v>1493</v>
      </c>
      <c r="B204" s="129" t="s">
        <v>23</v>
      </c>
      <c r="C204" s="357">
        <f>SUM(C205)</f>
        <v>0</v>
      </c>
      <c r="D204" s="346"/>
    </row>
    <row r="205" spans="1:4" s="123" customFormat="1" ht="25.5" customHeight="1" x14ac:dyDescent="0.25">
      <c r="A205" s="358" t="s">
        <v>1494</v>
      </c>
      <c r="B205" s="136" t="s">
        <v>154</v>
      </c>
      <c r="C205" s="362">
        <v>0</v>
      </c>
      <c r="D205" s="344"/>
    </row>
    <row r="206" spans="1:4" s="132" customFormat="1" ht="25.5" customHeight="1" x14ac:dyDescent="0.25">
      <c r="A206" s="354">
        <v>5.3</v>
      </c>
      <c r="B206" s="131" t="s">
        <v>282</v>
      </c>
      <c r="C206" s="355">
        <f>C207</f>
        <v>0</v>
      </c>
      <c r="D206" s="346"/>
    </row>
    <row r="207" spans="1:4" s="132" customFormat="1" ht="25.5" customHeight="1" x14ac:dyDescent="0.25">
      <c r="A207" s="356" t="s">
        <v>1495</v>
      </c>
      <c r="B207" s="128" t="s">
        <v>154</v>
      </c>
      <c r="C207" s="357">
        <f>SUM(C208)</f>
        <v>0</v>
      </c>
      <c r="D207" s="346"/>
    </row>
    <row r="208" spans="1:4" s="123" customFormat="1" ht="25.5" customHeight="1" x14ac:dyDescent="0.25">
      <c r="A208" s="358" t="s">
        <v>1496</v>
      </c>
      <c r="B208" s="111" t="s">
        <v>155</v>
      </c>
      <c r="C208" s="362">
        <v>0</v>
      </c>
      <c r="D208" s="344"/>
    </row>
    <row r="209" spans="1:4" s="132" customFormat="1" ht="25.5" customHeight="1" x14ac:dyDescent="0.25">
      <c r="A209" s="374">
        <v>6</v>
      </c>
      <c r="B209" s="377" t="s">
        <v>24</v>
      </c>
      <c r="C209" s="378">
        <v>19280</v>
      </c>
      <c r="D209" s="346"/>
    </row>
    <row r="210" spans="1:4" s="132" customFormat="1" ht="25.5" customHeight="1" x14ac:dyDescent="0.25">
      <c r="A210" s="354">
        <v>6.1</v>
      </c>
      <c r="B210" s="131" t="s">
        <v>283</v>
      </c>
      <c r="C210" s="355">
        <v>19280</v>
      </c>
      <c r="D210" s="346"/>
    </row>
    <row r="211" spans="1:4" s="132" customFormat="1" ht="25.5" customHeight="1" x14ac:dyDescent="0.25">
      <c r="A211" s="356" t="s">
        <v>1497</v>
      </c>
      <c r="B211" s="128" t="s">
        <v>284</v>
      </c>
      <c r="C211" s="357">
        <f>SUM(C212)</f>
        <v>0</v>
      </c>
      <c r="D211" s="346"/>
    </row>
    <row r="212" spans="1:4" s="123" customFormat="1" ht="25.5" customHeight="1" x14ac:dyDescent="0.25">
      <c r="A212" s="358" t="s">
        <v>1498</v>
      </c>
      <c r="B212" s="111" t="s">
        <v>285</v>
      </c>
      <c r="C212" s="362">
        <v>0</v>
      </c>
      <c r="D212" s="344"/>
    </row>
    <row r="213" spans="1:4" s="132" customFormat="1" ht="25.5" customHeight="1" x14ac:dyDescent="0.25">
      <c r="A213" s="356" t="s">
        <v>1499</v>
      </c>
      <c r="B213" s="129" t="s">
        <v>146</v>
      </c>
      <c r="C213" s="357">
        <v>19280</v>
      </c>
      <c r="D213" s="346"/>
    </row>
    <row r="214" spans="1:4" s="123" customFormat="1" ht="25.5" customHeight="1" x14ac:dyDescent="0.25">
      <c r="A214" s="358" t="s">
        <v>1500</v>
      </c>
      <c r="B214" s="111" t="s">
        <v>147</v>
      </c>
      <c r="C214" s="362">
        <v>19280</v>
      </c>
      <c r="D214" s="344"/>
    </row>
    <row r="215" spans="1:4" s="132" customFormat="1" ht="25.5" customHeight="1" x14ac:dyDescent="0.25">
      <c r="A215" s="356" t="s">
        <v>1501</v>
      </c>
      <c r="B215" s="129" t="s">
        <v>286</v>
      </c>
      <c r="C215" s="357">
        <f>SUM(C216)</f>
        <v>0</v>
      </c>
      <c r="D215" s="346"/>
    </row>
    <row r="216" spans="1:4" s="123" customFormat="1" ht="25.5" customHeight="1" x14ac:dyDescent="0.25">
      <c r="A216" s="358" t="s">
        <v>1502</v>
      </c>
      <c r="B216" s="111" t="s">
        <v>286</v>
      </c>
      <c r="C216" s="362">
        <v>0</v>
      </c>
      <c r="D216" s="344"/>
    </row>
    <row r="217" spans="1:4" s="132" customFormat="1" ht="25.5" customHeight="1" x14ac:dyDescent="0.25">
      <c r="A217" s="356" t="s">
        <v>1503</v>
      </c>
      <c r="B217" s="129" t="s">
        <v>287</v>
      </c>
      <c r="C217" s="357">
        <f>SUM(C218)</f>
        <v>0</v>
      </c>
      <c r="D217" s="346"/>
    </row>
    <row r="218" spans="1:4" s="123" customFormat="1" ht="25.5" customHeight="1" x14ac:dyDescent="0.25">
      <c r="A218" s="358" t="s">
        <v>1504</v>
      </c>
      <c r="B218" s="111" t="s">
        <v>287</v>
      </c>
      <c r="C218" s="362">
        <v>0</v>
      </c>
      <c r="D218" s="344"/>
    </row>
    <row r="219" spans="1:4" s="132" customFormat="1" ht="25.5" customHeight="1" x14ac:dyDescent="0.25">
      <c r="A219" s="356" t="s">
        <v>1505</v>
      </c>
      <c r="B219" s="129" t="s">
        <v>288</v>
      </c>
      <c r="C219" s="357">
        <f>SUM(C220)</f>
        <v>0</v>
      </c>
      <c r="D219" s="346"/>
    </row>
    <row r="220" spans="1:4" s="123" customFormat="1" ht="25.5" customHeight="1" x14ac:dyDescent="0.25">
      <c r="A220" s="358" t="s">
        <v>1506</v>
      </c>
      <c r="B220" s="111" t="s">
        <v>289</v>
      </c>
      <c r="C220" s="362">
        <v>0</v>
      </c>
      <c r="D220" s="344"/>
    </row>
    <row r="221" spans="1:4" s="132" customFormat="1" ht="34.5" customHeight="1" x14ac:dyDescent="0.25">
      <c r="A221" s="356" t="s">
        <v>1507</v>
      </c>
      <c r="B221" s="129" t="s">
        <v>290</v>
      </c>
      <c r="C221" s="357">
        <f>SUM(C222)</f>
        <v>0</v>
      </c>
      <c r="D221" s="346"/>
    </row>
    <row r="222" spans="1:4" s="123" customFormat="1" ht="25.5" customHeight="1" x14ac:dyDescent="0.25">
      <c r="A222" s="358" t="s">
        <v>1508</v>
      </c>
      <c r="B222" s="111" t="s">
        <v>290</v>
      </c>
      <c r="C222" s="362">
        <v>0</v>
      </c>
      <c r="D222" s="344"/>
    </row>
    <row r="223" spans="1:4" s="132" customFormat="1" ht="25.5" customHeight="1" x14ac:dyDescent="0.25">
      <c r="A223" s="356" t="s">
        <v>1509</v>
      </c>
      <c r="B223" s="129" t="s">
        <v>291</v>
      </c>
      <c r="C223" s="357">
        <f>C224</f>
        <v>0</v>
      </c>
      <c r="D223" s="346"/>
    </row>
    <row r="224" spans="1:4" s="123" customFormat="1" ht="25.5" customHeight="1" x14ac:dyDescent="0.25">
      <c r="A224" s="358" t="s">
        <v>1510</v>
      </c>
      <c r="B224" s="111" t="s">
        <v>291</v>
      </c>
      <c r="C224" s="362">
        <v>0</v>
      </c>
      <c r="D224" s="344"/>
    </row>
    <row r="225" spans="1:4" s="132" customFormat="1" ht="25.5" customHeight="1" x14ac:dyDescent="0.25">
      <c r="A225" s="354">
        <v>6.2</v>
      </c>
      <c r="B225" s="131" t="s">
        <v>292</v>
      </c>
      <c r="C225" s="355">
        <v>0</v>
      </c>
      <c r="D225" s="346"/>
    </row>
    <row r="226" spans="1:4" s="132" customFormat="1" ht="25.5" customHeight="1" x14ac:dyDescent="0.25">
      <c r="A226" s="354">
        <v>6.3</v>
      </c>
      <c r="B226" s="131" t="s">
        <v>293</v>
      </c>
      <c r="C226" s="355">
        <f>C227</f>
        <v>0</v>
      </c>
      <c r="D226" s="346"/>
    </row>
    <row r="227" spans="1:4" s="132" customFormat="1" ht="25.5" customHeight="1" x14ac:dyDescent="0.25">
      <c r="A227" s="356" t="s">
        <v>1511</v>
      </c>
      <c r="B227" s="129" t="s">
        <v>25</v>
      </c>
      <c r="C227" s="357">
        <f>C228</f>
        <v>0</v>
      </c>
      <c r="D227" s="346"/>
    </row>
    <row r="228" spans="1:4" s="123" customFormat="1" ht="25.5" customHeight="1" x14ac:dyDescent="0.25">
      <c r="A228" s="358" t="s">
        <v>1512</v>
      </c>
      <c r="B228" s="111" t="s">
        <v>294</v>
      </c>
      <c r="C228" s="362">
        <v>0</v>
      </c>
      <c r="D228" s="344"/>
    </row>
    <row r="229" spans="1:4" s="132" customFormat="1" ht="25.5" customHeight="1" x14ac:dyDescent="0.25">
      <c r="A229" s="354">
        <v>6.4</v>
      </c>
      <c r="B229" s="137" t="s">
        <v>295</v>
      </c>
      <c r="C229" s="366">
        <f>C230</f>
        <v>0</v>
      </c>
      <c r="D229" s="346"/>
    </row>
    <row r="230" spans="1:4" s="132" customFormat="1" ht="25.5" customHeight="1" x14ac:dyDescent="0.25">
      <c r="A230" s="356" t="s">
        <v>1513</v>
      </c>
      <c r="B230" s="129" t="s">
        <v>154</v>
      </c>
      <c r="C230" s="357">
        <f>SUM(C231)</f>
        <v>0</v>
      </c>
      <c r="D230" s="346"/>
    </row>
    <row r="231" spans="1:4" s="123" customFormat="1" ht="25.5" customHeight="1" x14ac:dyDescent="0.25">
      <c r="A231" s="358" t="s">
        <v>1514</v>
      </c>
      <c r="B231" s="111" t="s">
        <v>155</v>
      </c>
      <c r="C231" s="362">
        <v>0</v>
      </c>
      <c r="D231" s="344"/>
    </row>
    <row r="232" spans="1:4" s="138" customFormat="1" ht="25.5" customHeight="1" x14ac:dyDescent="0.25">
      <c r="A232" s="374">
        <v>7</v>
      </c>
      <c r="B232" s="377" t="s">
        <v>296</v>
      </c>
      <c r="C232" s="378">
        <f>C233+C234+C236+C238+C240</f>
        <v>0</v>
      </c>
      <c r="D232" s="349"/>
    </row>
    <row r="233" spans="1:4" s="138" customFormat="1" ht="36.75" customHeight="1" x14ac:dyDescent="0.25">
      <c r="A233" s="356">
        <v>7.1</v>
      </c>
      <c r="B233" s="139" t="s">
        <v>297</v>
      </c>
      <c r="C233" s="357">
        <v>0</v>
      </c>
      <c r="D233" s="349"/>
    </row>
    <row r="234" spans="1:4" s="138" customFormat="1" ht="36.75" customHeight="1" x14ac:dyDescent="0.25">
      <c r="A234" s="356">
        <v>7.2</v>
      </c>
      <c r="B234" s="139" t="s">
        <v>298</v>
      </c>
      <c r="C234" s="357">
        <f>SUM(C235)</f>
        <v>0</v>
      </c>
      <c r="D234" s="349"/>
    </row>
    <row r="235" spans="1:4" s="123" customFormat="1" ht="29.25" customHeight="1" x14ac:dyDescent="0.25">
      <c r="A235" s="358" t="s">
        <v>1643</v>
      </c>
      <c r="B235" s="111" t="s">
        <v>299</v>
      </c>
      <c r="C235" s="362">
        <v>0</v>
      </c>
      <c r="D235" s="344"/>
    </row>
    <row r="236" spans="1:4" s="138" customFormat="1" ht="36.75" customHeight="1" x14ac:dyDescent="0.25">
      <c r="A236" s="356">
        <v>7.3</v>
      </c>
      <c r="B236" s="139" t="s">
        <v>300</v>
      </c>
      <c r="C236" s="357">
        <f>SUM(C237)</f>
        <v>0</v>
      </c>
      <c r="D236" s="349"/>
    </row>
    <row r="237" spans="1:4" s="123" customFormat="1" ht="25.5" customHeight="1" x14ac:dyDescent="0.25">
      <c r="A237" s="358" t="s">
        <v>1515</v>
      </c>
      <c r="B237" s="111" t="s">
        <v>1551</v>
      </c>
      <c r="C237" s="362">
        <v>0</v>
      </c>
      <c r="D237" s="344"/>
    </row>
    <row r="238" spans="1:4" s="140" customFormat="1" ht="38.25" customHeight="1" x14ac:dyDescent="0.25">
      <c r="A238" s="356">
        <v>7.4</v>
      </c>
      <c r="B238" s="139" t="s">
        <v>301</v>
      </c>
      <c r="C238" s="357">
        <f>SUM(C239)</f>
        <v>0</v>
      </c>
      <c r="D238" s="350"/>
    </row>
    <row r="239" spans="1:4" s="123" customFormat="1" ht="25.5" customHeight="1" x14ac:dyDescent="0.25">
      <c r="A239" s="358" t="s">
        <v>1580</v>
      </c>
      <c r="B239" s="111" t="s">
        <v>302</v>
      </c>
      <c r="C239" s="362">
        <v>0</v>
      </c>
      <c r="D239" s="344"/>
    </row>
    <row r="240" spans="1:4" s="132" customFormat="1" ht="65.25" customHeight="1" x14ac:dyDescent="0.25">
      <c r="A240" s="356">
        <v>7.9</v>
      </c>
      <c r="B240" s="139" t="s">
        <v>303</v>
      </c>
      <c r="C240" s="357">
        <f>SUM(C241:C242)</f>
        <v>0</v>
      </c>
      <c r="D240" s="346"/>
    </row>
    <row r="241" spans="1:4" s="123" customFormat="1" ht="39" customHeight="1" x14ac:dyDescent="0.25">
      <c r="A241" s="358" t="s">
        <v>1516</v>
      </c>
      <c r="B241" s="141" t="s">
        <v>304</v>
      </c>
      <c r="C241" s="362">
        <v>0</v>
      </c>
      <c r="D241" s="344"/>
    </row>
    <row r="242" spans="1:4" s="123" customFormat="1" ht="39" customHeight="1" x14ac:dyDescent="0.25">
      <c r="A242" s="358" t="s">
        <v>1517</v>
      </c>
      <c r="B242" s="141" t="s">
        <v>305</v>
      </c>
      <c r="C242" s="362">
        <v>0</v>
      </c>
      <c r="D242" s="344"/>
    </row>
    <row r="243" spans="1:4" s="132" customFormat="1" ht="25.5" customHeight="1" x14ac:dyDescent="0.25">
      <c r="A243" s="374">
        <v>8</v>
      </c>
      <c r="B243" s="377" t="s">
        <v>27</v>
      </c>
      <c r="C243" s="378">
        <v>22260767</v>
      </c>
      <c r="D243" s="346"/>
    </row>
    <row r="244" spans="1:4" s="132" customFormat="1" ht="25.5" customHeight="1" x14ac:dyDescent="0.25">
      <c r="A244" s="354">
        <v>8.1</v>
      </c>
      <c r="B244" s="131" t="s">
        <v>306</v>
      </c>
      <c r="C244" s="355">
        <f>C245</f>
        <v>17333451</v>
      </c>
      <c r="D244" s="346"/>
    </row>
    <row r="245" spans="1:4" s="132" customFormat="1" ht="25.5" customHeight="1" x14ac:dyDescent="0.25">
      <c r="A245" s="356" t="s">
        <v>1518</v>
      </c>
      <c r="B245" s="142" t="s">
        <v>28</v>
      </c>
      <c r="C245" s="357">
        <f>C246+C247</f>
        <v>17333451</v>
      </c>
      <c r="D245" s="346"/>
    </row>
    <row r="246" spans="1:4" s="123" customFormat="1" ht="25.5" customHeight="1" x14ac:dyDescent="0.25">
      <c r="A246" s="358" t="s">
        <v>1519</v>
      </c>
      <c r="B246" s="136" t="s">
        <v>307</v>
      </c>
      <c r="C246" s="362">
        <v>17265451</v>
      </c>
      <c r="D246" s="344"/>
    </row>
    <row r="247" spans="1:4" s="123" customFormat="1" ht="25.5" customHeight="1" x14ac:dyDescent="0.25">
      <c r="A247" s="358" t="s">
        <v>1520</v>
      </c>
      <c r="B247" s="136" t="s">
        <v>308</v>
      </c>
      <c r="C247" s="362">
        <v>68000</v>
      </c>
      <c r="D247" s="344"/>
    </row>
    <row r="248" spans="1:4" s="132" customFormat="1" ht="25.5" customHeight="1" x14ac:dyDescent="0.25">
      <c r="A248" s="354">
        <v>8.1999999999999993</v>
      </c>
      <c r="B248" s="131" t="s">
        <v>309</v>
      </c>
      <c r="C248" s="355">
        <v>4995316</v>
      </c>
      <c r="D248" s="346"/>
    </row>
    <row r="249" spans="1:4" s="132" customFormat="1" ht="25.5" customHeight="1" x14ac:dyDescent="0.25">
      <c r="A249" s="356" t="s">
        <v>1521</v>
      </c>
      <c r="B249" s="129" t="s">
        <v>310</v>
      </c>
      <c r="C249" s="357">
        <v>4995316</v>
      </c>
      <c r="D249" s="346"/>
    </row>
    <row r="250" spans="1:4" s="123" customFormat="1" ht="25.5" customHeight="1" x14ac:dyDescent="0.25">
      <c r="A250" s="358" t="s">
        <v>1522</v>
      </c>
      <c r="B250" s="136" t="s">
        <v>311</v>
      </c>
      <c r="C250" s="362">
        <v>1688100</v>
      </c>
      <c r="D250" s="344"/>
    </row>
    <row r="251" spans="1:4" s="123" customFormat="1" ht="25.5" customHeight="1" x14ac:dyDescent="0.25">
      <c r="A251" s="358" t="s">
        <v>1523</v>
      </c>
      <c r="B251" s="136" t="s">
        <v>312</v>
      </c>
      <c r="C251" s="362">
        <v>0</v>
      </c>
      <c r="D251" s="344"/>
    </row>
    <row r="252" spans="1:4" s="123" customFormat="1" ht="25.5" customHeight="1" x14ac:dyDescent="0.25">
      <c r="A252" s="358" t="s">
        <v>1524</v>
      </c>
      <c r="B252" s="136" t="s">
        <v>313</v>
      </c>
      <c r="C252" s="362">
        <v>3307216</v>
      </c>
      <c r="D252" s="344"/>
    </row>
    <row r="253" spans="1:4" s="123" customFormat="1" ht="25.5" customHeight="1" x14ac:dyDescent="0.25">
      <c r="A253" s="358" t="s">
        <v>1525</v>
      </c>
      <c r="B253" s="136" t="s">
        <v>314</v>
      </c>
      <c r="C253" s="362">
        <v>0</v>
      </c>
      <c r="D253" s="344"/>
    </row>
    <row r="254" spans="1:4" s="132" customFormat="1" ht="25.5" customHeight="1" x14ac:dyDescent="0.25">
      <c r="A254" s="354">
        <v>8.3000000000000007</v>
      </c>
      <c r="B254" s="131" t="s">
        <v>315</v>
      </c>
      <c r="C254" s="355">
        <f>C255</f>
        <v>0</v>
      </c>
      <c r="D254" s="346"/>
    </row>
    <row r="255" spans="1:4" s="132" customFormat="1" ht="25.5" customHeight="1" x14ac:dyDescent="0.25">
      <c r="A255" s="356" t="s">
        <v>1526</v>
      </c>
      <c r="B255" s="142" t="s">
        <v>30</v>
      </c>
      <c r="C255" s="357">
        <f>SUM(C256:C258)</f>
        <v>0</v>
      </c>
      <c r="D255" s="346"/>
    </row>
    <row r="256" spans="1:4" s="123" customFormat="1" ht="25.5" customHeight="1" x14ac:dyDescent="0.25">
      <c r="A256" s="358" t="s">
        <v>1527</v>
      </c>
      <c r="B256" s="136" t="s">
        <v>316</v>
      </c>
      <c r="C256" s="362">
        <v>0</v>
      </c>
      <c r="D256" s="344"/>
    </row>
    <row r="257" spans="1:4" s="123" customFormat="1" ht="25.5" customHeight="1" x14ac:dyDescent="0.25">
      <c r="A257" s="358" t="s">
        <v>1528</v>
      </c>
      <c r="B257" s="136" t="s">
        <v>317</v>
      </c>
      <c r="C257" s="362">
        <v>0</v>
      </c>
      <c r="D257" s="344"/>
    </row>
    <row r="258" spans="1:4" s="123" customFormat="1" ht="25.5" customHeight="1" x14ac:dyDescent="0.25">
      <c r="A258" s="358" t="s">
        <v>1529</v>
      </c>
      <c r="B258" s="136" t="s">
        <v>1330</v>
      </c>
      <c r="C258" s="362">
        <v>0</v>
      </c>
      <c r="D258" s="344"/>
    </row>
    <row r="259" spans="1:4" s="140" customFormat="1" ht="25.5" customHeight="1" x14ac:dyDescent="0.25">
      <c r="A259" s="374">
        <v>9</v>
      </c>
      <c r="B259" s="383" t="s">
        <v>318</v>
      </c>
      <c r="C259" s="378">
        <f>C260+C263+C264+C269+C273+C274</f>
        <v>0</v>
      </c>
      <c r="D259" s="350"/>
    </row>
    <row r="260" spans="1:4" s="140" customFormat="1" ht="33.75" customHeight="1" x14ac:dyDescent="0.25">
      <c r="A260" s="354">
        <v>9.1</v>
      </c>
      <c r="B260" s="131" t="s">
        <v>319</v>
      </c>
      <c r="C260" s="355">
        <f>C261</f>
        <v>0</v>
      </c>
      <c r="D260" s="350"/>
    </row>
    <row r="261" spans="1:4" s="132" customFormat="1" ht="25.5" customHeight="1" x14ac:dyDescent="0.25">
      <c r="A261" s="356" t="s">
        <v>1530</v>
      </c>
      <c r="B261" s="142" t="s">
        <v>320</v>
      </c>
      <c r="C261" s="357">
        <f>SUM(C262)</f>
        <v>0</v>
      </c>
      <c r="D261" s="346"/>
    </row>
    <row r="262" spans="1:4" s="123" customFormat="1" ht="25.5" customHeight="1" x14ac:dyDescent="0.25">
      <c r="A262" s="358" t="s">
        <v>1531</v>
      </c>
      <c r="B262" s="136" t="s">
        <v>320</v>
      </c>
      <c r="C262" s="362">
        <v>0</v>
      </c>
      <c r="D262" s="344"/>
    </row>
    <row r="263" spans="1:4" s="140" customFormat="1" ht="25.5" customHeight="1" x14ac:dyDescent="0.25">
      <c r="A263" s="354">
        <v>9.1999999999999993</v>
      </c>
      <c r="B263" s="131" t="s">
        <v>321</v>
      </c>
      <c r="C263" s="355">
        <v>0</v>
      </c>
      <c r="D263" s="350"/>
    </row>
    <row r="264" spans="1:4" s="140" customFormat="1" ht="25.5" customHeight="1" x14ac:dyDescent="0.25">
      <c r="A264" s="354">
        <v>9.3000000000000007</v>
      </c>
      <c r="B264" s="131" t="s">
        <v>322</v>
      </c>
      <c r="C264" s="355">
        <f>C265+C267</f>
        <v>0</v>
      </c>
      <c r="D264" s="350"/>
    </row>
    <row r="265" spans="1:4" s="132" customFormat="1" ht="25.5" customHeight="1" x14ac:dyDescent="0.25">
      <c r="A265" s="356" t="s">
        <v>1532</v>
      </c>
      <c r="B265" s="142" t="s">
        <v>323</v>
      </c>
      <c r="C265" s="357">
        <f>SUM(C266)</f>
        <v>0</v>
      </c>
      <c r="D265" s="346"/>
    </row>
    <row r="266" spans="1:4" s="123" customFormat="1" ht="25.5" customHeight="1" x14ac:dyDescent="0.25">
      <c r="A266" s="358" t="s">
        <v>1533</v>
      </c>
      <c r="B266" s="136" t="s">
        <v>323</v>
      </c>
      <c r="C266" s="362">
        <v>0</v>
      </c>
      <c r="D266" s="344"/>
    </row>
    <row r="267" spans="1:4" s="132" customFormat="1" ht="25.5" customHeight="1" x14ac:dyDescent="0.25">
      <c r="A267" s="356" t="s">
        <v>1534</v>
      </c>
      <c r="B267" s="142" t="s">
        <v>324</v>
      </c>
      <c r="C267" s="364">
        <f>SUM(C268)</f>
        <v>0</v>
      </c>
      <c r="D267" s="346"/>
    </row>
    <row r="268" spans="1:4" s="123" customFormat="1" ht="25.5" customHeight="1" x14ac:dyDescent="0.25">
      <c r="A268" s="358" t="s">
        <v>1535</v>
      </c>
      <c r="B268" s="136" t="s">
        <v>324</v>
      </c>
      <c r="C268" s="362">
        <v>0</v>
      </c>
      <c r="D268" s="344"/>
    </row>
    <row r="269" spans="1:4" s="140" customFormat="1" ht="25.5" customHeight="1" x14ac:dyDescent="0.25">
      <c r="A269" s="354">
        <v>9.4</v>
      </c>
      <c r="B269" s="131" t="s">
        <v>325</v>
      </c>
      <c r="C269" s="355">
        <f>C270</f>
        <v>0</v>
      </c>
      <c r="D269" s="350"/>
    </row>
    <row r="270" spans="1:4" s="132" customFormat="1" ht="25.5" customHeight="1" x14ac:dyDescent="0.25">
      <c r="A270" s="356" t="s">
        <v>1536</v>
      </c>
      <c r="B270" s="129" t="s">
        <v>82</v>
      </c>
      <c r="C270" s="357">
        <f>SUM(C271:C272)</f>
        <v>0</v>
      </c>
      <c r="D270" s="346"/>
    </row>
    <row r="271" spans="1:4" s="123" customFormat="1" ht="25.5" customHeight="1" x14ac:dyDescent="0.25">
      <c r="A271" s="358" t="s">
        <v>1537</v>
      </c>
      <c r="B271" s="136" t="s">
        <v>326</v>
      </c>
      <c r="C271" s="362">
        <v>0</v>
      </c>
      <c r="D271" s="344"/>
    </row>
    <row r="272" spans="1:4" s="123" customFormat="1" ht="25.5" customHeight="1" x14ac:dyDescent="0.25">
      <c r="A272" s="358" t="s">
        <v>1538</v>
      </c>
      <c r="B272" s="136" t="s">
        <v>327</v>
      </c>
      <c r="C272" s="362">
        <v>0</v>
      </c>
      <c r="D272" s="344"/>
    </row>
    <row r="273" spans="1:4" s="140" customFormat="1" ht="25.5" customHeight="1" x14ac:dyDescent="0.25">
      <c r="A273" s="354">
        <v>9.5</v>
      </c>
      <c r="B273" s="131" t="s">
        <v>328</v>
      </c>
      <c r="C273" s="355">
        <v>0</v>
      </c>
      <c r="D273" s="350"/>
    </row>
    <row r="274" spans="1:4" s="140" customFormat="1" ht="38.25" customHeight="1" x14ac:dyDescent="0.25">
      <c r="A274" s="354">
        <v>9.6</v>
      </c>
      <c r="B274" s="131" t="s">
        <v>329</v>
      </c>
      <c r="C274" s="355">
        <f>C275</f>
        <v>0</v>
      </c>
      <c r="D274" s="350"/>
    </row>
    <row r="275" spans="1:4" s="140" customFormat="1" ht="25.5" customHeight="1" x14ac:dyDescent="0.25">
      <c r="A275" s="356" t="s">
        <v>1539</v>
      </c>
      <c r="B275" s="142" t="s">
        <v>330</v>
      </c>
      <c r="C275" s="367">
        <f>SUM(C276:C278)</f>
        <v>0</v>
      </c>
      <c r="D275" s="350"/>
    </row>
    <row r="276" spans="1:4" s="143" customFormat="1" ht="25.5" customHeight="1" x14ac:dyDescent="0.25">
      <c r="A276" s="358" t="s">
        <v>1540</v>
      </c>
      <c r="B276" s="136" t="s">
        <v>331</v>
      </c>
      <c r="C276" s="362">
        <v>0</v>
      </c>
      <c r="D276" s="351"/>
    </row>
    <row r="277" spans="1:4" s="143" customFormat="1" ht="25.5" customHeight="1" x14ac:dyDescent="0.25">
      <c r="A277" s="358" t="s">
        <v>1541</v>
      </c>
      <c r="B277" s="136" t="s">
        <v>332</v>
      </c>
      <c r="C277" s="362">
        <v>0</v>
      </c>
      <c r="D277" s="351"/>
    </row>
    <row r="278" spans="1:4" s="143" customFormat="1" ht="25.5" customHeight="1" x14ac:dyDescent="0.25">
      <c r="A278" s="358" t="s">
        <v>1542</v>
      </c>
      <c r="B278" s="136" t="s">
        <v>179</v>
      </c>
      <c r="C278" s="362">
        <v>0</v>
      </c>
      <c r="D278" s="351"/>
    </row>
    <row r="279" spans="1:4" s="140" customFormat="1" ht="25.5" customHeight="1" x14ac:dyDescent="0.25">
      <c r="A279" s="374">
        <v>10</v>
      </c>
      <c r="B279" s="377" t="s">
        <v>333</v>
      </c>
      <c r="C279" s="378">
        <f>C280+C283+C285</f>
        <v>0</v>
      </c>
      <c r="D279" s="350"/>
    </row>
    <row r="280" spans="1:4" s="140" customFormat="1" ht="25.5" customHeight="1" x14ac:dyDescent="0.25">
      <c r="A280" s="356">
        <v>10.1</v>
      </c>
      <c r="B280" s="129" t="s">
        <v>334</v>
      </c>
      <c r="C280" s="357">
        <f>SUM(C281:C282)</f>
        <v>0</v>
      </c>
      <c r="D280" s="350"/>
    </row>
    <row r="281" spans="1:4" s="144" customFormat="1" ht="25.5" customHeight="1" x14ac:dyDescent="0.25">
      <c r="A281" s="358" t="s">
        <v>1543</v>
      </c>
      <c r="B281" s="136" t="s">
        <v>334</v>
      </c>
      <c r="C281" s="362">
        <v>0</v>
      </c>
      <c r="D281" s="352"/>
    </row>
    <row r="282" spans="1:4" s="144" customFormat="1" ht="25.5" customHeight="1" x14ac:dyDescent="0.25">
      <c r="A282" s="358" t="s">
        <v>1544</v>
      </c>
      <c r="B282" s="136" t="s">
        <v>335</v>
      </c>
      <c r="C282" s="362">
        <v>0</v>
      </c>
      <c r="D282" s="352"/>
    </row>
    <row r="283" spans="1:4" s="140" customFormat="1" ht="25.5" customHeight="1" x14ac:dyDescent="0.25">
      <c r="A283" s="356">
        <v>10.199999999999999</v>
      </c>
      <c r="B283" s="129" t="s">
        <v>336</v>
      </c>
      <c r="C283" s="357">
        <f>SUM(C284)</f>
        <v>0</v>
      </c>
      <c r="D283" s="350"/>
    </row>
    <row r="284" spans="1:4" s="144" customFormat="1" ht="25.5" customHeight="1" x14ac:dyDescent="0.25">
      <c r="A284" s="358" t="s">
        <v>1545</v>
      </c>
      <c r="B284" s="136" t="s">
        <v>336</v>
      </c>
      <c r="C284" s="362">
        <v>0</v>
      </c>
      <c r="D284" s="352"/>
    </row>
    <row r="285" spans="1:4" s="140" customFormat="1" ht="25.5" customHeight="1" x14ac:dyDescent="0.25">
      <c r="A285" s="356">
        <v>10.3</v>
      </c>
      <c r="B285" s="129" t="s">
        <v>337</v>
      </c>
      <c r="C285" s="357">
        <f>SUM(C286)</f>
        <v>0</v>
      </c>
      <c r="D285" s="350"/>
    </row>
    <row r="286" spans="1:4" s="144" customFormat="1" ht="25.5" customHeight="1" x14ac:dyDescent="0.25">
      <c r="A286" s="358" t="s">
        <v>1546</v>
      </c>
      <c r="B286" s="136" t="s">
        <v>337</v>
      </c>
      <c r="C286" s="362">
        <v>0</v>
      </c>
      <c r="D286" s="352"/>
    </row>
    <row r="287" spans="1:4" s="140" customFormat="1" ht="25.5" customHeight="1" x14ac:dyDescent="0.25">
      <c r="A287" s="374">
        <v>11</v>
      </c>
      <c r="B287" s="377" t="s">
        <v>32</v>
      </c>
      <c r="C287" s="378">
        <v>3500000</v>
      </c>
      <c r="D287" s="350"/>
    </row>
    <row r="288" spans="1:4" s="140" customFormat="1" ht="25.5" customHeight="1" x14ac:dyDescent="0.25">
      <c r="A288" s="354">
        <v>11.1</v>
      </c>
      <c r="B288" s="131" t="s">
        <v>338</v>
      </c>
      <c r="C288" s="355">
        <v>3500000</v>
      </c>
      <c r="D288" s="350"/>
    </row>
    <row r="289" spans="1:4" s="132" customFormat="1" ht="25.5" customHeight="1" x14ac:dyDescent="0.25">
      <c r="A289" s="356" t="s">
        <v>1547</v>
      </c>
      <c r="B289" s="129" t="s">
        <v>339</v>
      </c>
      <c r="C289" s="357">
        <v>3500000</v>
      </c>
      <c r="D289" s="346"/>
    </row>
    <row r="290" spans="1:4" s="123" customFormat="1" ht="25.5" customHeight="1" x14ac:dyDescent="0.25">
      <c r="A290" s="358" t="s">
        <v>1548</v>
      </c>
      <c r="B290" s="136" t="s">
        <v>340</v>
      </c>
      <c r="C290" s="362">
        <v>0</v>
      </c>
      <c r="D290" s="344"/>
    </row>
    <row r="291" spans="1:4" s="123" customFormat="1" ht="25.5" customHeight="1" x14ac:dyDescent="0.25">
      <c r="A291" s="358" t="s">
        <v>1549</v>
      </c>
      <c r="B291" s="136" t="s">
        <v>341</v>
      </c>
      <c r="C291" s="362">
        <v>0</v>
      </c>
      <c r="D291" s="344"/>
    </row>
    <row r="292" spans="1:4" s="123" customFormat="1" ht="25.5" customHeight="1" x14ac:dyDescent="0.25">
      <c r="A292" s="358" t="s">
        <v>1550</v>
      </c>
      <c r="B292" s="136" t="s">
        <v>342</v>
      </c>
      <c r="C292" s="362">
        <v>0</v>
      </c>
      <c r="D292" s="344"/>
    </row>
    <row r="293" spans="1:4" s="140" customFormat="1" ht="25.5" customHeight="1" x14ac:dyDescent="0.25">
      <c r="A293" s="374">
        <v>12</v>
      </c>
      <c r="B293" s="377" t="s">
        <v>343</v>
      </c>
      <c r="C293" s="378">
        <v>0</v>
      </c>
      <c r="D293" s="350"/>
    </row>
    <row r="294" spans="1:4" s="389" customFormat="1" ht="3.75" customHeight="1" x14ac:dyDescent="0.25">
      <c r="A294" s="385"/>
      <c r="B294" s="386"/>
      <c r="C294" s="387"/>
      <c r="D294" s="388"/>
    </row>
    <row r="295" spans="1:4" s="145" customFormat="1" ht="26.25" customHeight="1" x14ac:dyDescent="0.25">
      <c r="A295" s="730" t="s">
        <v>344</v>
      </c>
      <c r="B295" s="731"/>
      <c r="C295" s="384">
        <f>C6+C48+C54+C58+C180+C209+C232+C243+C259+C279+C287+C293</f>
        <v>31577409.59</v>
      </c>
      <c r="D295" s="353"/>
    </row>
    <row r="296" spans="1:4" s="117" customFormat="1" ht="36.75" hidden="1" customHeight="1" x14ac:dyDescent="0.25">
      <c r="A296" s="114"/>
      <c r="B296" s="115"/>
      <c r="C296" s="116"/>
    </row>
    <row r="297" spans="1:4" ht="36.75" hidden="1" customHeight="1" x14ac:dyDescent="0.25"/>
    <row r="298" spans="1:4" ht="36.75" hidden="1" customHeight="1" x14ac:dyDescent="0.25"/>
    <row r="299" spans="1:4" ht="36.75" hidden="1" customHeight="1" x14ac:dyDescent="0.25"/>
    <row r="300" spans="1:4" ht="36.75" hidden="1" customHeight="1" x14ac:dyDescent="0.25"/>
    <row r="301" spans="1:4" ht="36.75" hidden="1" customHeight="1" x14ac:dyDescent="0.25"/>
    <row r="302" spans="1:4" ht="36.75" hidden="1" customHeight="1" x14ac:dyDescent="0.25"/>
    <row r="303" spans="1:4" ht="36.75" hidden="1" customHeight="1" x14ac:dyDescent="0.25"/>
    <row r="304" spans="1:4" ht="36.75" hidden="1" customHeight="1" x14ac:dyDescent="0.25"/>
    <row r="305" ht="36.75" hidden="1" customHeight="1" x14ac:dyDescent="0.25"/>
    <row r="306" ht="36.75" hidden="1" customHeight="1" x14ac:dyDescent="0.25"/>
    <row r="307" ht="36.75" hidden="1" customHeight="1" x14ac:dyDescent="0.25"/>
    <row r="308" ht="36.75" hidden="1" customHeight="1" x14ac:dyDescent="0.25"/>
    <row r="309" ht="36.75" hidden="1" customHeight="1" x14ac:dyDescent="0.25"/>
    <row r="310" ht="36.75" hidden="1" customHeight="1" x14ac:dyDescent="0.25"/>
    <row r="311" ht="36.75" hidden="1" customHeight="1" x14ac:dyDescent="0.25"/>
    <row r="312" ht="36.75" hidden="1" customHeight="1" x14ac:dyDescent="0.25"/>
    <row r="313" ht="36.75" hidden="1" customHeight="1" x14ac:dyDescent="0.25"/>
    <row r="314" ht="36.75" hidden="1" customHeight="1" x14ac:dyDescent="0.25"/>
    <row r="315" ht="36.75" hidden="1" customHeight="1" x14ac:dyDescent="0.25"/>
    <row r="316" ht="36.75" hidden="1" customHeight="1" x14ac:dyDescent="0.25"/>
    <row r="317" ht="36.75" hidden="1" customHeight="1" x14ac:dyDescent="0.25"/>
    <row r="318" ht="36.75" hidden="1" customHeight="1" x14ac:dyDescent="0.25"/>
    <row r="319" ht="36.75" hidden="1" customHeight="1" x14ac:dyDescent="0.25"/>
    <row r="320" ht="36.75" hidden="1" customHeight="1" x14ac:dyDescent="0.25"/>
    <row r="321" ht="36.75" hidden="1" customHeight="1" x14ac:dyDescent="0.25"/>
    <row r="322" ht="36.75" hidden="1" customHeight="1" x14ac:dyDescent="0.25"/>
    <row r="323" ht="36.75" hidden="1" customHeight="1" x14ac:dyDescent="0.25"/>
    <row r="324" ht="36.75" hidden="1" customHeight="1" x14ac:dyDescent="0.25"/>
    <row r="325" ht="36.75" hidden="1" customHeight="1" x14ac:dyDescent="0.25"/>
    <row r="326" ht="36.75" hidden="1" customHeight="1" x14ac:dyDescent="0.25"/>
    <row r="327" ht="36.75" hidden="1" customHeight="1" x14ac:dyDescent="0.25"/>
    <row r="328" ht="36.75" hidden="1" customHeight="1" x14ac:dyDescent="0.25"/>
    <row r="329" ht="36.75" hidden="1" customHeight="1" x14ac:dyDescent="0.25"/>
    <row r="330" ht="36.75" hidden="1" customHeight="1" x14ac:dyDescent="0.25"/>
    <row r="331" ht="36.75" hidden="1" customHeight="1" x14ac:dyDescent="0.25"/>
    <row r="332" ht="36.75" hidden="1" customHeight="1" x14ac:dyDescent="0.25"/>
    <row r="333" ht="36.75" hidden="1" customHeight="1" x14ac:dyDescent="0.25"/>
    <row r="334" ht="36.75" hidden="1" customHeight="1" x14ac:dyDescent="0.25"/>
    <row r="335" ht="36.75" hidden="1" customHeight="1" x14ac:dyDescent="0.25"/>
    <row r="336" ht="36.75" hidden="1" customHeight="1" x14ac:dyDescent="0.25"/>
    <row r="337" ht="36.75" hidden="1" customHeight="1" x14ac:dyDescent="0.25"/>
    <row r="338" ht="36.75" hidden="1" customHeight="1" x14ac:dyDescent="0.25"/>
    <row r="339" ht="36.75" hidden="1" customHeight="1" x14ac:dyDescent="0.25"/>
    <row r="340" ht="36.75" hidden="1" customHeight="1" x14ac:dyDescent="0.25"/>
    <row r="341" ht="36.75" hidden="1" customHeight="1" x14ac:dyDescent="0.25"/>
    <row r="342" ht="36.75" hidden="1" customHeight="1" x14ac:dyDescent="0.25"/>
    <row r="343" ht="36.75" hidden="1" customHeight="1" x14ac:dyDescent="0.25"/>
    <row r="344" ht="36.75" hidden="1" customHeight="1" x14ac:dyDescent="0.25"/>
    <row r="345" ht="36.75" hidden="1" customHeight="1" x14ac:dyDescent="0.25"/>
    <row r="346" ht="36.75" hidden="1" customHeight="1" x14ac:dyDescent="0.25"/>
    <row r="347" ht="36.75" hidden="1" customHeight="1" x14ac:dyDescent="0.25"/>
    <row r="348" ht="36.75" hidden="1" customHeight="1" x14ac:dyDescent="0.25"/>
    <row r="349" ht="36.75" hidden="1" customHeight="1" x14ac:dyDescent="0.25"/>
    <row r="350" ht="36.75" hidden="1" customHeight="1" x14ac:dyDescent="0.25"/>
    <row r="351" ht="36.75" hidden="1" customHeight="1" x14ac:dyDescent="0.25"/>
    <row r="352" ht="36.75" hidden="1" customHeight="1" x14ac:dyDescent="0.25"/>
    <row r="353" ht="36.75" hidden="1" customHeight="1" x14ac:dyDescent="0.25"/>
    <row r="354" ht="36.75" hidden="1" customHeight="1" x14ac:dyDescent="0.25"/>
    <row r="355" ht="36.75" hidden="1" customHeight="1" x14ac:dyDescent="0.25"/>
    <row r="356" ht="36.75" hidden="1" customHeight="1" x14ac:dyDescent="0.25"/>
    <row r="357" ht="36.75" hidden="1" customHeight="1" x14ac:dyDescent="0.25"/>
    <row r="358" ht="36.75" hidden="1" customHeight="1" x14ac:dyDescent="0.25"/>
    <row r="359" ht="36.75" hidden="1" customHeight="1" x14ac:dyDescent="0.25"/>
    <row r="360" ht="36.75" hidden="1" customHeight="1" x14ac:dyDescent="0.25"/>
    <row r="361" ht="36.75" hidden="1" customHeight="1" x14ac:dyDescent="0.25"/>
    <row r="362" ht="36.75" hidden="1" customHeight="1" x14ac:dyDescent="0.25"/>
    <row r="363" ht="36.75" hidden="1" customHeight="1" x14ac:dyDescent="0.25"/>
    <row r="364" ht="36.75" hidden="1" customHeight="1" x14ac:dyDescent="0.25"/>
    <row r="365" ht="36.75" hidden="1" customHeight="1" x14ac:dyDescent="0.25"/>
    <row r="366" ht="36.75" hidden="1" customHeight="1" x14ac:dyDescent="0.25"/>
    <row r="367" ht="36.75" hidden="1" customHeight="1" x14ac:dyDescent="0.25"/>
    <row r="368" ht="36.75" hidden="1" customHeight="1" x14ac:dyDescent="0.25"/>
    <row r="369" ht="36.75" hidden="1" customHeight="1" x14ac:dyDescent="0.25"/>
    <row r="370" ht="36.75" hidden="1" customHeight="1" x14ac:dyDescent="0.25"/>
    <row r="371" ht="36.75" hidden="1" customHeight="1" x14ac:dyDescent="0.25"/>
    <row r="372" ht="36.75" hidden="1" customHeight="1" x14ac:dyDescent="0.25"/>
    <row r="373" ht="36.75" hidden="1" customHeight="1" x14ac:dyDescent="0.25"/>
    <row r="374" ht="36.75" hidden="1" customHeight="1" x14ac:dyDescent="0.25"/>
    <row r="375" ht="36.75" hidden="1" customHeight="1" x14ac:dyDescent="0.25"/>
    <row r="376" ht="36.75" hidden="1" customHeight="1" x14ac:dyDescent="0.25"/>
    <row r="377" ht="36.75" hidden="1" customHeight="1" x14ac:dyDescent="0.25"/>
    <row r="378" ht="36.75" hidden="1" customHeight="1" x14ac:dyDescent="0.25"/>
    <row r="379" ht="36.75" hidden="1" customHeight="1" x14ac:dyDescent="0.25"/>
    <row r="380" ht="36.75" hidden="1" customHeight="1" x14ac:dyDescent="0.25"/>
    <row r="381" ht="36.75" hidden="1" customHeight="1" x14ac:dyDescent="0.25"/>
    <row r="382" ht="36.75" hidden="1" customHeight="1" x14ac:dyDescent="0.25"/>
    <row r="383" ht="36.75" hidden="1" customHeight="1" x14ac:dyDescent="0.25"/>
    <row r="384" ht="36.75" hidden="1" customHeight="1" x14ac:dyDescent="0.25"/>
    <row r="385" ht="36.75" hidden="1" customHeight="1" x14ac:dyDescent="0.25"/>
    <row r="386" ht="36.75" hidden="1" customHeight="1" x14ac:dyDescent="0.25"/>
    <row r="387" ht="36.75" hidden="1" customHeight="1" x14ac:dyDescent="0.25"/>
    <row r="388" ht="36.75" hidden="1" customHeight="1" x14ac:dyDescent="0.25"/>
    <row r="389" ht="36.75" hidden="1" customHeight="1" x14ac:dyDescent="0.25"/>
    <row r="390" ht="36.75" hidden="1" customHeight="1" x14ac:dyDescent="0.25"/>
    <row r="391" ht="36.75" hidden="1" customHeight="1" x14ac:dyDescent="0.25"/>
    <row r="392" ht="36.75" hidden="1" customHeight="1" x14ac:dyDescent="0.25"/>
    <row r="393" ht="36.75" hidden="1" customHeight="1" x14ac:dyDescent="0.25"/>
    <row r="394" ht="36.75" hidden="1" customHeight="1" x14ac:dyDescent="0.25"/>
    <row r="395" ht="36.75" hidden="1" customHeight="1" x14ac:dyDescent="0.25"/>
    <row r="396" ht="36.75" hidden="1" customHeight="1" x14ac:dyDescent="0.25"/>
    <row r="397" ht="36.75" hidden="1" customHeight="1" x14ac:dyDescent="0.25"/>
    <row r="398" ht="36.75" hidden="1" customHeight="1" x14ac:dyDescent="0.25"/>
    <row r="399" ht="36.75" hidden="1" customHeight="1" x14ac:dyDescent="0.25"/>
    <row r="400" ht="36.75" hidden="1" customHeight="1" x14ac:dyDescent="0.25"/>
    <row r="401" ht="36.75" hidden="1" customHeight="1" x14ac:dyDescent="0.25"/>
    <row r="402" ht="36.75" hidden="1" customHeight="1" x14ac:dyDescent="0.25"/>
    <row r="403" ht="36.75" hidden="1" customHeight="1" x14ac:dyDescent="0.25"/>
    <row r="404" ht="36.75" hidden="1" customHeight="1" x14ac:dyDescent="0.25"/>
    <row r="405" ht="36.75" hidden="1" customHeight="1" x14ac:dyDescent="0.25"/>
    <row r="406" ht="36.75" hidden="1" customHeight="1" x14ac:dyDescent="0.25"/>
    <row r="407" ht="36.75" hidden="1" customHeight="1" x14ac:dyDescent="0.25"/>
    <row r="408" ht="36.75" hidden="1" customHeight="1" x14ac:dyDescent="0.25"/>
    <row r="409" ht="36.75" hidden="1" customHeight="1" x14ac:dyDescent="0.25"/>
    <row r="410" ht="36.75" hidden="1" customHeight="1" x14ac:dyDescent="0.25"/>
    <row r="411" ht="36.75" hidden="1" customHeight="1" x14ac:dyDescent="0.25"/>
    <row r="412" ht="36.75" hidden="1" customHeight="1" x14ac:dyDescent="0.25"/>
    <row r="413" ht="36.75" hidden="1" customHeight="1" x14ac:dyDescent="0.25"/>
    <row r="414" ht="36.75" hidden="1" customHeight="1" x14ac:dyDescent="0.25"/>
    <row r="415" ht="36.75" hidden="1" customHeight="1" x14ac:dyDescent="0.25"/>
    <row r="416" ht="36.75" hidden="1" customHeight="1" x14ac:dyDescent="0.25"/>
    <row r="417" ht="36.75" hidden="1" customHeight="1" x14ac:dyDescent="0.25"/>
    <row r="418" ht="36.75" hidden="1" customHeight="1" x14ac:dyDescent="0.25"/>
    <row r="419" ht="36.75" hidden="1" customHeight="1" x14ac:dyDescent="0.25"/>
    <row r="420" ht="36.75" hidden="1" customHeight="1" x14ac:dyDescent="0.25"/>
    <row r="421" ht="36.75" hidden="1" customHeight="1" x14ac:dyDescent="0.25"/>
    <row r="422" ht="36.75" hidden="1" customHeight="1" x14ac:dyDescent="0.25"/>
    <row r="423" ht="36.75" hidden="1" customHeight="1" x14ac:dyDescent="0.25"/>
    <row r="424" ht="36.75" hidden="1" customHeight="1" x14ac:dyDescent="0.25"/>
    <row r="425" ht="36.75" hidden="1" customHeight="1" x14ac:dyDescent="0.25"/>
    <row r="426" ht="36.75" hidden="1" customHeight="1" x14ac:dyDescent="0.25"/>
    <row r="427" ht="36.75" hidden="1" customHeight="1" x14ac:dyDescent="0.25"/>
    <row r="428" ht="36.75" hidden="1" customHeight="1" x14ac:dyDescent="0.25"/>
    <row r="429" ht="36.75" hidden="1" customHeight="1" x14ac:dyDescent="0.25"/>
    <row r="430" ht="36.75" hidden="1" customHeight="1" x14ac:dyDescent="0.25"/>
    <row r="431" ht="36.75" hidden="1" customHeight="1" x14ac:dyDescent="0.25"/>
    <row r="432" ht="36.75" hidden="1" customHeight="1" x14ac:dyDescent="0.25"/>
    <row r="433" ht="36.75" hidden="1" customHeight="1" x14ac:dyDescent="0.25"/>
    <row r="434" ht="36.75" hidden="1" customHeight="1" x14ac:dyDescent="0.25"/>
    <row r="435" ht="36.75" hidden="1" customHeight="1" x14ac:dyDescent="0.25"/>
    <row r="436" ht="36.75" hidden="1" customHeight="1" x14ac:dyDescent="0.25"/>
    <row r="437" ht="36.75" hidden="1" customHeight="1" x14ac:dyDescent="0.25"/>
    <row r="438" ht="36.75" hidden="1" customHeight="1" x14ac:dyDescent="0.25"/>
    <row r="439" ht="36.75" hidden="1" customHeight="1" x14ac:dyDescent="0.25"/>
    <row r="440" ht="36.75" hidden="1" customHeight="1" x14ac:dyDescent="0.25"/>
    <row r="441" ht="36.75" hidden="1" customHeight="1" x14ac:dyDescent="0.25"/>
    <row r="442" ht="36.75" hidden="1" customHeight="1" x14ac:dyDescent="0.25"/>
    <row r="443" ht="36.75" hidden="1" customHeight="1" x14ac:dyDescent="0.25"/>
    <row r="444" ht="36.75" hidden="1" customHeight="1" x14ac:dyDescent="0.25"/>
    <row r="445" ht="36.75" hidden="1" customHeight="1" x14ac:dyDescent="0.25"/>
    <row r="446" ht="36.75" hidden="1" customHeight="1" x14ac:dyDescent="0.25"/>
    <row r="447" ht="36.75" hidden="1" customHeight="1" x14ac:dyDescent="0.25"/>
    <row r="448" ht="36.75" hidden="1" customHeight="1" x14ac:dyDescent="0.25"/>
    <row r="449" ht="36.75" hidden="1" customHeight="1" x14ac:dyDescent="0.25"/>
    <row r="450" ht="36.75" hidden="1" customHeight="1" x14ac:dyDescent="0.25"/>
    <row r="451" ht="36.75" hidden="1" customHeight="1" x14ac:dyDescent="0.25"/>
    <row r="452" ht="36.75" hidden="1" customHeight="1" x14ac:dyDescent="0.25"/>
    <row r="453" ht="36.75" hidden="1" customHeight="1" x14ac:dyDescent="0.25"/>
    <row r="454" ht="36.75" hidden="1" customHeight="1" x14ac:dyDescent="0.25"/>
    <row r="455" ht="36.75" hidden="1" customHeight="1" x14ac:dyDescent="0.25"/>
    <row r="456" ht="36.75" hidden="1" customHeight="1" x14ac:dyDescent="0.25"/>
    <row r="457" ht="36.75" hidden="1" customHeight="1" x14ac:dyDescent="0.25"/>
    <row r="458" ht="36.75" hidden="1" customHeight="1" x14ac:dyDescent="0.25"/>
    <row r="459" ht="36.75" hidden="1" customHeight="1" x14ac:dyDescent="0.25"/>
    <row r="460" ht="36.75" hidden="1" customHeight="1" x14ac:dyDescent="0.25"/>
    <row r="461" ht="36.75" hidden="1" customHeight="1" x14ac:dyDescent="0.25"/>
    <row r="462" ht="36.75" hidden="1" customHeight="1" x14ac:dyDescent="0.25"/>
    <row r="463" ht="36.75" hidden="1" customHeight="1" x14ac:dyDescent="0.25"/>
    <row r="464" ht="36.75" hidden="1" customHeight="1" x14ac:dyDescent="0.25"/>
    <row r="465" ht="36.75" hidden="1" customHeight="1" x14ac:dyDescent="0.25"/>
    <row r="466" ht="36.75" hidden="1" customHeight="1" x14ac:dyDescent="0.25"/>
    <row r="467" ht="36.75" hidden="1" customHeight="1" x14ac:dyDescent="0.25"/>
    <row r="468" ht="36.75" hidden="1" customHeight="1" x14ac:dyDescent="0.25"/>
    <row r="469" ht="36.75" hidden="1" customHeight="1" x14ac:dyDescent="0.25"/>
    <row r="470" ht="36.75" hidden="1" customHeight="1" x14ac:dyDescent="0.25"/>
    <row r="471" ht="36.75" hidden="1" customHeight="1" x14ac:dyDescent="0.25"/>
    <row r="472" ht="36.75" hidden="1" customHeight="1" x14ac:dyDescent="0.25"/>
    <row r="473" ht="36.75" hidden="1" customHeight="1" x14ac:dyDescent="0.25"/>
    <row r="474" ht="36.75" hidden="1" customHeight="1" x14ac:dyDescent="0.25"/>
    <row r="475" ht="36.75" hidden="1" customHeight="1" x14ac:dyDescent="0.25"/>
    <row r="476" ht="36.75" hidden="1" customHeight="1" x14ac:dyDescent="0.25"/>
    <row r="477" ht="36.75" hidden="1" customHeight="1" x14ac:dyDescent="0.25"/>
    <row r="478" ht="36.75" hidden="1" customHeight="1" x14ac:dyDescent="0.25"/>
    <row r="479" ht="36.75" hidden="1" customHeight="1" x14ac:dyDescent="0.25"/>
    <row r="480" ht="36.75" hidden="1" customHeight="1" x14ac:dyDescent="0.25"/>
    <row r="481" ht="36.75" hidden="1" customHeight="1" x14ac:dyDescent="0.25"/>
    <row r="482" ht="36.75" hidden="1" customHeight="1" x14ac:dyDescent="0.25"/>
    <row r="483" ht="36.75" hidden="1" customHeight="1" x14ac:dyDescent="0.25"/>
    <row r="484" ht="36.75" hidden="1" customHeight="1" x14ac:dyDescent="0.25"/>
    <row r="485" ht="36.75" hidden="1" customHeight="1" x14ac:dyDescent="0.25"/>
    <row r="486" ht="36.75" hidden="1" customHeight="1" x14ac:dyDescent="0.25"/>
    <row r="487" ht="36.75" hidden="1" customHeight="1" x14ac:dyDescent="0.25"/>
    <row r="488" ht="36.75" hidden="1" customHeight="1" x14ac:dyDescent="0.25"/>
    <row r="489" ht="36.75" hidden="1" customHeight="1" x14ac:dyDescent="0.25"/>
    <row r="490" ht="36.75" hidden="1" customHeight="1" x14ac:dyDescent="0.25"/>
    <row r="491" ht="36.75" hidden="1" customHeight="1" x14ac:dyDescent="0.25"/>
    <row r="492" ht="36.75" hidden="1" customHeight="1" x14ac:dyDescent="0.25"/>
    <row r="493" ht="36.75" hidden="1" customHeight="1" x14ac:dyDescent="0.25"/>
    <row r="494" ht="36.75" hidden="1" customHeight="1" x14ac:dyDescent="0.25"/>
    <row r="495" ht="36.75" hidden="1" customHeight="1" x14ac:dyDescent="0.25"/>
    <row r="496" ht="36.75" hidden="1" customHeight="1" x14ac:dyDescent="0.25"/>
    <row r="497" ht="36.75" hidden="1" customHeight="1" x14ac:dyDescent="0.25"/>
    <row r="498" ht="36.75" hidden="1" customHeight="1" x14ac:dyDescent="0.25"/>
    <row r="499" ht="36.75" hidden="1" customHeight="1" x14ac:dyDescent="0.25"/>
    <row r="500" ht="36.75" hidden="1" customHeight="1" x14ac:dyDescent="0.25"/>
    <row r="501" ht="36.75" hidden="1" customHeight="1" x14ac:dyDescent="0.25"/>
    <row r="502" ht="36.75" hidden="1" customHeight="1" x14ac:dyDescent="0.25"/>
    <row r="503" ht="36.75" hidden="1" customHeight="1" x14ac:dyDescent="0.25"/>
    <row r="504" ht="36.75" hidden="1" customHeight="1" x14ac:dyDescent="0.25"/>
    <row r="505" ht="36.75" hidden="1" customHeight="1" x14ac:dyDescent="0.25"/>
    <row r="506" ht="36.75" hidden="1" customHeight="1" x14ac:dyDescent="0.25"/>
    <row r="507" ht="36.75" hidden="1" customHeight="1" x14ac:dyDescent="0.25"/>
    <row r="508" ht="36.75" hidden="1" customHeight="1" x14ac:dyDescent="0.25"/>
    <row r="509" ht="36.75" hidden="1" customHeight="1" x14ac:dyDescent="0.25"/>
    <row r="510" ht="36.75" hidden="1" customHeight="1" x14ac:dyDescent="0.25"/>
    <row r="511" ht="36.75" hidden="1" customHeight="1" x14ac:dyDescent="0.25"/>
    <row r="512" ht="36.75" hidden="1" customHeight="1" x14ac:dyDescent="0.25"/>
    <row r="513" ht="36.75" hidden="1" customHeight="1" x14ac:dyDescent="0.25"/>
    <row r="514" ht="36.75" hidden="1" customHeight="1" x14ac:dyDescent="0.25"/>
    <row r="515" ht="36.75" hidden="1" customHeight="1" x14ac:dyDescent="0.25"/>
    <row r="516" ht="36.75" hidden="1" customHeight="1" x14ac:dyDescent="0.25"/>
    <row r="517" ht="36.75" hidden="1" customHeight="1" x14ac:dyDescent="0.25"/>
    <row r="518" ht="36.75" hidden="1" customHeight="1" x14ac:dyDescent="0.25"/>
    <row r="519" ht="36.75" hidden="1" customHeight="1" x14ac:dyDescent="0.25"/>
    <row r="520" ht="36.75" hidden="1" customHeight="1" x14ac:dyDescent="0.25"/>
    <row r="521" ht="36.75" hidden="1" customHeight="1" x14ac:dyDescent="0.25"/>
    <row r="522" ht="36.75" hidden="1" customHeight="1" x14ac:dyDescent="0.25"/>
    <row r="523" ht="36.75" hidden="1" customHeight="1" x14ac:dyDescent="0.25"/>
    <row r="524" ht="36.75" hidden="1" customHeight="1" x14ac:dyDescent="0.25"/>
    <row r="525" ht="36.75" hidden="1" customHeight="1" x14ac:dyDescent="0.25"/>
    <row r="526" ht="36.75" hidden="1" customHeight="1" x14ac:dyDescent="0.25"/>
    <row r="527" ht="36.75" hidden="1" customHeight="1" x14ac:dyDescent="0.25"/>
    <row r="528" ht="36.75" hidden="1" customHeight="1" x14ac:dyDescent="0.25"/>
    <row r="529" ht="36.75" hidden="1" customHeight="1" x14ac:dyDescent="0.25"/>
    <row r="530" ht="36.75" hidden="1" customHeight="1" x14ac:dyDescent="0.25"/>
    <row r="531" ht="36.75" hidden="1" customHeight="1" x14ac:dyDescent="0.25"/>
    <row r="532" ht="36.75" hidden="1" customHeight="1" x14ac:dyDescent="0.25"/>
    <row r="533" ht="36.75" hidden="1" customHeight="1" x14ac:dyDescent="0.25"/>
    <row r="534" ht="36.75" hidden="1" customHeight="1" x14ac:dyDescent="0.25"/>
    <row r="535" ht="36.75" hidden="1" customHeight="1" x14ac:dyDescent="0.25"/>
    <row r="536" ht="36.75" hidden="1" customHeight="1" x14ac:dyDescent="0.25"/>
    <row r="537" ht="36.75" hidden="1" customHeight="1" x14ac:dyDescent="0.25"/>
    <row r="538" ht="36.75" hidden="1" customHeight="1" x14ac:dyDescent="0.25"/>
    <row r="539" ht="36.75" hidden="1" customHeight="1" x14ac:dyDescent="0.25"/>
    <row r="540" ht="36.75" hidden="1" customHeight="1" x14ac:dyDescent="0.25"/>
    <row r="541" ht="36.75" hidden="1" customHeight="1" x14ac:dyDescent="0.25"/>
    <row r="542" ht="36.75" hidden="1" customHeight="1" x14ac:dyDescent="0.25"/>
    <row r="543" ht="36.75" hidden="1" customHeight="1" x14ac:dyDescent="0.25"/>
    <row r="544" ht="36.75" hidden="1" customHeight="1" x14ac:dyDescent="0.25"/>
    <row r="545" ht="36.75" hidden="1" customHeight="1" x14ac:dyDescent="0.25"/>
    <row r="546" ht="36.75" hidden="1" customHeight="1" x14ac:dyDescent="0.25"/>
    <row r="547" ht="36.75" hidden="1" customHeight="1" x14ac:dyDescent="0.25"/>
    <row r="548" ht="36.75" hidden="1" customHeight="1" x14ac:dyDescent="0.25"/>
    <row r="549" ht="36.75" hidden="1" customHeight="1" x14ac:dyDescent="0.25"/>
    <row r="550" ht="36.75" hidden="1" customHeight="1" x14ac:dyDescent="0.25"/>
    <row r="551" ht="36.75" hidden="1" customHeight="1" x14ac:dyDescent="0.25"/>
    <row r="552" ht="36.75" hidden="1" customHeight="1" x14ac:dyDescent="0.25"/>
    <row r="553" ht="36.75" hidden="1" customHeight="1" x14ac:dyDescent="0.25"/>
    <row r="554" ht="36.75" hidden="1" customHeight="1" x14ac:dyDescent="0.25"/>
    <row r="555" ht="36.75" hidden="1" customHeight="1" x14ac:dyDescent="0.25"/>
    <row r="556" ht="36.75" hidden="1" customHeight="1" x14ac:dyDescent="0.25"/>
    <row r="557" ht="36.75" hidden="1" customHeight="1" x14ac:dyDescent="0.25"/>
    <row r="558" ht="36.75" hidden="1" customHeight="1" x14ac:dyDescent="0.25"/>
    <row r="559" ht="36.75" hidden="1" customHeight="1" x14ac:dyDescent="0.25"/>
    <row r="560" ht="36.75" hidden="1" customHeight="1" x14ac:dyDescent="0.25"/>
    <row r="561" ht="36.75" hidden="1" customHeight="1" x14ac:dyDescent="0.25"/>
    <row r="562" ht="36.75" hidden="1" customHeight="1" x14ac:dyDescent="0.25"/>
    <row r="563" ht="36.75" hidden="1" customHeight="1" x14ac:dyDescent="0.25"/>
    <row r="564" ht="36.75" hidden="1" customHeight="1" x14ac:dyDescent="0.25"/>
    <row r="565" ht="36.75" hidden="1" customHeight="1" x14ac:dyDescent="0.25"/>
    <row r="566" ht="36.75" hidden="1" customHeight="1" x14ac:dyDescent="0.25"/>
    <row r="567" ht="36.75" hidden="1" customHeight="1" x14ac:dyDescent="0.25"/>
    <row r="568" ht="36.75" hidden="1" customHeight="1" x14ac:dyDescent="0.25"/>
    <row r="569" ht="36.75" hidden="1" customHeight="1" x14ac:dyDescent="0.25"/>
    <row r="570" ht="36.75" hidden="1" customHeight="1" x14ac:dyDescent="0.25"/>
    <row r="571" ht="36.75" hidden="1" customHeight="1" x14ac:dyDescent="0.25"/>
    <row r="572" ht="36.75" hidden="1" customHeight="1" x14ac:dyDescent="0.25"/>
    <row r="573" ht="36.75" hidden="1" customHeight="1" x14ac:dyDescent="0.25"/>
    <row r="574" ht="36.75" hidden="1" customHeight="1" x14ac:dyDescent="0.25"/>
    <row r="575" ht="36.75" hidden="1" customHeight="1" x14ac:dyDescent="0.25"/>
    <row r="576" ht="36.75" hidden="1" customHeight="1" x14ac:dyDescent="0.25"/>
    <row r="577" ht="36.75" hidden="1" customHeight="1" x14ac:dyDescent="0.25"/>
    <row r="578" ht="36.75" hidden="1" customHeight="1" x14ac:dyDescent="0.25"/>
    <row r="579" ht="36.75" hidden="1" customHeight="1" x14ac:dyDescent="0.25"/>
    <row r="580" ht="36.75" hidden="1" customHeight="1" x14ac:dyDescent="0.25"/>
    <row r="581" ht="36.75" hidden="1" customHeight="1" x14ac:dyDescent="0.25"/>
    <row r="582" ht="36.75" hidden="1" customHeight="1" x14ac:dyDescent="0.25"/>
    <row r="583" ht="36.75" hidden="1" customHeight="1" x14ac:dyDescent="0.25"/>
    <row r="584" ht="36.75" hidden="1" customHeight="1" x14ac:dyDescent="0.25"/>
    <row r="585" ht="36.75" hidden="1" customHeight="1" x14ac:dyDescent="0.25"/>
    <row r="586" ht="36.75" hidden="1" customHeight="1" x14ac:dyDescent="0.25"/>
    <row r="587" ht="36.75" hidden="1" customHeight="1" x14ac:dyDescent="0.25"/>
    <row r="588" ht="36.75" hidden="1" customHeight="1" x14ac:dyDescent="0.25"/>
    <row r="589" ht="36.75" hidden="1" customHeight="1" x14ac:dyDescent="0.25"/>
    <row r="590" ht="36.75" hidden="1" customHeight="1" x14ac:dyDescent="0.25"/>
    <row r="591" ht="36.75" hidden="1" customHeight="1" x14ac:dyDescent="0.25"/>
    <row r="592" ht="36.75" hidden="1" customHeight="1" x14ac:dyDescent="0.25"/>
    <row r="593" ht="36.75" hidden="1" customHeight="1" x14ac:dyDescent="0.25"/>
    <row r="594" ht="36.75" hidden="1" customHeight="1" x14ac:dyDescent="0.25"/>
    <row r="595" ht="36.75" hidden="1" customHeight="1" x14ac:dyDescent="0.25"/>
    <row r="596" ht="36.75" hidden="1" customHeight="1" x14ac:dyDescent="0.25"/>
    <row r="597" ht="36.75" hidden="1" customHeight="1" x14ac:dyDescent="0.25"/>
    <row r="598" ht="36.75" hidden="1" customHeight="1" x14ac:dyDescent="0.25"/>
    <row r="599" ht="36.75" hidden="1" customHeight="1" x14ac:dyDescent="0.25"/>
    <row r="600" ht="36.75" hidden="1" customHeight="1" x14ac:dyDescent="0.25"/>
    <row r="601" ht="36.75" hidden="1" customHeight="1" x14ac:dyDescent="0.25"/>
    <row r="602" ht="36.75" hidden="1" customHeight="1" x14ac:dyDescent="0.25"/>
    <row r="603" ht="36.75" hidden="1" customHeight="1" x14ac:dyDescent="0.25"/>
    <row r="604" ht="36.75" hidden="1" customHeight="1" x14ac:dyDescent="0.25"/>
    <row r="605" ht="36.75" hidden="1" customHeight="1" x14ac:dyDescent="0.25"/>
    <row r="606" ht="36.75" hidden="1" customHeight="1" x14ac:dyDescent="0.25"/>
    <row r="607" ht="36.75" hidden="1" customHeight="1" x14ac:dyDescent="0.25"/>
    <row r="608" ht="36.75" hidden="1" customHeight="1" x14ac:dyDescent="0.25"/>
    <row r="609" ht="36.75" hidden="1" customHeight="1" x14ac:dyDescent="0.25"/>
    <row r="610" ht="36.75" hidden="1" customHeight="1" x14ac:dyDescent="0.25"/>
    <row r="611" ht="36.75" hidden="1" customHeight="1" x14ac:dyDescent="0.25"/>
    <row r="612" ht="36.75" hidden="1" customHeight="1" x14ac:dyDescent="0.25"/>
    <row r="613" ht="36.75" hidden="1" customHeight="1" x14ac:dyDescent="0.25"/>
    <row r="614" ht="36.75" hidden="1" customHeight="1" x14ac:dyDescent="0.25"/>
    <row r="615" ht="36.75" hidden="1" customHeight="1" x14ac:dyDescent="0.25"/>
    <row r="616" ht="36.75" hidden="1" customHeight="1" x14ac:dyDescent="0.25"/>
    <row r="617" ht="36.75" hidden="1" customHeight="1" x14ac:dyDescent="0.25"/>
    <row r="618" ht="36.75" hidden="1" customHeight="1" x14ac:dyDescent="0.25"/>
    <row r="619" ht="36.75" hidden="1" customHeight="1" x14ac:dyDescent="0.25"/>
    <row r="620" ht="36.75" hidden="1" customHeight="1" x14ac:dyDescent="0.25"/>
    <row r="621" ht="36.75" hidden="1" customHeight="1" x14ac:dyDescent="0.25"/>
    <row r="622" ht="36.75" hidden="1" customHeight="1" x14ac:dyDescent="0.25"/>
    <row r="623" ht="36.75" hidden="1" customHeight="1" x14ac:dyDescent="0.25"/>
    <row r="624" ht="36.75" hidden="1" customHeight="1" x14ac:dyDescent="0.25"/>
    <row r="625" ht="36.75" hidden="1" customHeight="1" x14ac:dyDescent="0.25"/>
    <row r="626" ht="36.75" hidden="1" customHeight="1" x14ac:dyDescent="0.25"/>
    <row r="627" ht="36.75" hidden="1" customHeight="1" x14ac:dyDescent="0.25"/>
    <row r="628" ht="36.75" hidden="1" customHeight="1" x14ac:dyDescent="0.25"/>
    <row r="629" ht="36.75" hidden="1" customHeight="1" x14ac:dyDescent="0.25"/>
    <row r="630" ht="36.75" hidden="1" customHeight="1" x14ac:dyDescent="0.25"/>
    <row r="631" ht="36.75" hidden="1" customHeight="1" x14ac:dyDescent="0.25"/>
    <row r="632" ht="36.75" hidden="1" customHeight="1" x14ac:dyDescent="0.25"/>
    <row r="633" ht="36.75" hidden="1" customHeight="1" x14ac:dyDescent="0.25"/>
    <row r="634" ht="36.75" hidden="1" customHeight="1" x14ac:dyDescent="0.25"/>
    <row r="635" ht="36.75" hidden="1" customHeight="1" x14ac:dyDescent="0.25"/>
    <row r="636" ht="36.75" hidden="1" customHeight="1" x14ac:dyDescent="0.25"/>
    <row r="637" ht="36.75" hidden="1" customHeight="1" x14ac:dyDescent="0.25"/>
    <row r="638" ht="36.75" hidden="1" customHeight="1" x14ac:dyDescent="0.25"/>
    <row r="639" ht="36.75" hidden="1" customHeight="1" x14ac:dyDescent="0.25"/>
    <row r="640" ht="36.75" hidden="1" customHeight="1" x14ac:dyDescent="0.25"/>
    <row r="641" ht="36.75" hidden="1" customHeight="1" x14ac:dyDescent="0.25"/>
    <row r="642" ht="36.75" hidden="1" customHeight="1" x14ac:dyDescent="0.25"/>
    <row r="643" ht="36.75" hidden="1" customHeight="1" x14ac:dyDescent="0.25"/>
    <row r="644" ht="36.75" hidden="1" customHeight="1" x14ac:dyDescent="0.25"/>
    <row r="645" ht="36.75" hidden="1" customHeight="1" x14ac:dyDescent="0.25"/>
    <row r="646" ht="36.75" hidden="1" customHeight="1" x14ac:dyDescent="0.25"/>
    <row r="647" ht="36.75" hidden="1" customHeight="1" x14ac:dyDescent="0.25"/>
    <row r="648" ht="36.75" hidden="1" customHeight="1" x14ac:dyDescent="0.25"/>
    <row r="649" ht="36.75" hidden="1" customHeight="1" x14ac:dyDescent="0.25"/>
    <row r="650" ht="36.75" hidden="1" customHeight="1" x14ac:dyDescent="0.25"/>
    <row r="651" ht="36.75" hidden="1" customHeight="1" x14ac:dyDescent="0.25"/>
    <row r="652" ht="36.75" hidden="1" customHeight="1" x14ac:dyDescent="0.25"/>
    <row r="653" ht="36.75" hidden="1" customHeight="1" x14ac:dyDescent="0.25"/>
    <row r="654" ht="36.75" hidden="1" customHeight="1" x14ac:dyDescent="0.25"/>
    <row r="655" ht="36.75" hidden="1" customHeight="1" x14ac:dyDescent="0.25"/>
    <row r="656" ht="36.75" hidden="1" customHeight="1" x14ac:dyDescent="0.25"/>
    <row r="657" ht="36.75" hidden="1" customHeight="1" x14ac:dyDescent="0.25"/>
    <row r="658" ht="36.75" hidden="1" customHeight="1" x14ac:dyDescent="0.25"/>
    <row r="659" ht="36.75" hidden="1" customHeight="1" x14ac:dyDescent="0.25"/>
    <row r="660" ht="36.75" hidden="1" customHeight="1" x14ac:dyDescent="0.25"/>
    <row r="661" ht="36.75" hidden="1" customHeight="1" x14ac:dyDescent="0.25"/>
    <row r="662" ht="36.75" hidden="1" customHeight="1" x14ac:dyDescent="0.25"/>
    <row r="663" ht="36.75" hidden="1" customHeight="1" x14ac:dyDescent="0.25"/>
    <row r="664" ht="36.75" hidden="1" customHeight="1" x14ac:dyDescent="0.25"/>
    <row r="665" ht="36.75" hidden="1" customHeight="1" x14ac:dyDescent="0.25"/>
    <row r="666" ht="36.75" hidden="1" customHeight="1" x14ac:dyDescent="0.25"/>
    <row r="667" ht="36.75" hidden="1" customHeight="1" x14ac:dyDescent="0.25"/>
    <row r="668" ht="36.75" hidden="1" customHeight="1" x14ac:dyDescent="0.25"/>
    <row r="669" ht="36.75" hidden="1" customHeight="1" x14ac:dyDescent="0.25"/>
    <row r="670" ht="36.75" hidden="1" customHeight="1" x14ac:dyDescent="0.25"/>
    <row r="671" ht="36.75" hidden="1" customHeight="1" x14ac:dyDescent="0.25"/>
    <row r="672" ht="36.75" hidden="1" customHeight="1" x14ac:dyDescent="0.25"/>
    <row r="673" ht="36.75" hidden="1" customHeight="1" x14ac:dyDescent="0.25"/>
    <row r="674" ht="36.75" hidden="1" customHeight="1" x14ac:dyDescent="0.25"/>
    <row r="675" ht="36.75" hidden="1" customHeight="1" x14ac:dyDescent="0.25"/>
    <row r="676" ht="36.75" hidden="1" customHeight="1" x14ac:dyDescent="0.25"/>
    <row r="677" ht="36.75" hidden="1" customHeight="1" x14ac:dyDescent="0.25"/>
    <row r="678" ht="36.75" hidden="1" customHeight="1" x14ac:dyDescent="0.25"/>
    <row r="679" ht="36.75" hidden="1" customHeight="1" x14ac:dyDescent="0.25"/>
    <row r="680" ht="36.75" hidden="1" customHeight="1" x14ac:dyDescent="0.25"/>
    <row r="681" ht="36.75" hidden="1" customHeight="1" x14ac:dyDescent="0.25"/>
    <row r="682" ht="36.75" hidden="1" customHeight="1" x14ac:dyDescent="0.25"/>
    <row r="683" ht="36.75" hidden="1" customHeight="1" x14ac:dyDescent="0.25"/>
    <row r="684" ht="36.75" hidden="1" customHeight="1" x14ac:dyDescent="0.25"/>
    <row r="685" ht="36.75" hidden="1" customHeight="1" x14ac:dyDescent="0.25"/>
    <row r="686" ht="36.75" hidden="1" customHeight="1" x14ac:dyDescent="0.25"/>
    <row r="687" ht="36.75" hidden="1" customHeight="1" x14ac:dyDescent="0.25"/>
    <row r="688" ht="36.75" hidden="1" customHeight="1" x14ac:dyDescent="0.25"/>
    <row r="689" ht="36.75" hidden="1" customHeight="1" x14ac:dyDescent="0.25"/>
    <row r="690" ht="36.75" hidden="1" customHeight="1" x14ac:dyDescent="0.25"/>
    <row r="691" ht="36.75" hidden="1" customHeight="1" x14ac:dyDescent="0.25"/>
    <row r="692" ht="36.75" hidden="1" customHeight="1" x14ac:dyDescent="0.25"/>
    <row r="693" ht="36.75" hidden="1" customHeight="1" x14ac:dyDescent="0.25"/>
    <row r="694" ht="36.75" hidden="1" customHeight="1" x14ac:dyDescent="0.25"/>
    <row r="695" ht="36.75" hidden="1" customHeight="1" x14ac:dyDescent="0.25"/>
    <row r="696" ht="36.75" hidden="1" customHeight="1" x14ac:dyDescent="0.25"/>
    <row r="697" ht="36.75" hidden="1" customHeight="1" x14ac:dyDescent="0.25"/>
    <row r="698" ht="36.75" hidden="1" customHeight="1" x14ac:dyDescent="0.25"/>
    <row r="699" ht="36.75" hidden="1" customHeight="1" x14ac:dyDescent="0.25"/>
    <row r="700" ht="36.75" hidden="1" customHeight="1" x14ac:dyDescent="0.25"/>
    <row r="701" ht="36.75" hidden="1" customHeight="1" x14ac:dyDescent="0.25"/>
    <row r="702" ht="36.75" hidden="1" customHeight="1" x14ac:dyDescent="0.25"/>
    <row r="703" ht="36.75" hidden="1" customHeight="1" x14ac:dyDescent="0.25"/>
    <row r="704" ht="36.75" hidden="1" customHeight="1" x14ac:dyDescent="0.25"/>
    <row r="705" ht="36.75" hidden="1" customHeight="1" x14ac:dyDescent="0.25"/>
    <row r="706" ht="36.75" hidden="1" customHeight="1" x14ac:dyDescent="0.25"/>
    <row r="707" ht="36.75" hidden="1" customHeight="1" x14ac:dyDescent="0.25"/>
    <row r="708" ht="36.75" hidden="1" customHeight="1" x14ac:dyDescent="0.25"/>
    <row r="709" ht="36.75" hidden="1" customHeight="1" x14ac:dyDescent="0.25"/>
    <row r="710" ht="36.75" hidden="1" customHeight="1" x14ac:dyDescent="0.25"/>
    <row r="711" ht="36.75" hidden="1" customHeight="1" x14ac:dyDescent="0.25"/>
    <row r="712" ht="36.75" hidden="1" customHeight="1" x14ac:dyDescent="0.25"/>
    <row r="713" ht="36.75" hidden="1" customHeight="1" x14ac:dyDescent="0.25"/>
    <row r="714" ht="36.75" hidden="1" customHeight="1" x14ac:dyDescent="0.25"/>
    <row r="715" ht="36.75" hidden="1" customHeight="1" x14ac:dyDescent="0.25"/>
    <row r="716" ht="36.75" hidden="1" customHeight="1" x14ac:dyDescent="0.25"/>
    <row r="717" ht="36.75" hidden="1" customHeight="1" x14ac:dyDescent="0.25"/>
    <row r="718" ht="36.75" hidden="1" customHeight="1" x14ac:dyDescent="0.25"/>
    <row r="719" ht="36.75" hidden="1" customHeight="1" x14ac:dyDescent="0.25"/>
    <row r="720" ht="36.75" hidden="1" customHeight="1" x14ac:dyDescent="0.25"/>
    <row r="721" ht="36.75" hidden="1" customHeight="1" x14ac:dyDescent="0.25"/>
    <row r="722" ht="36.75" hidden="1" customHeight="1" x14ac:dyDescent="0.25"/>
    <row r="723" ht="36.75" hidden="1" customHeight="1" x14ac:dyDescent="0.25"/>
    <row r="724" ht="36.75" hidden="1" customHeight="1" x14ac:dyDescent="0.25"/>
    <row r="725" ht="36.75" hidden="1" customHeight="1" x14ac:dyDescent="0.25"/>
    <row r="726" ht="36.75" hidden="1" customHeight="1" x14ac:dyDescent="0.25"/>
    <row r="727" ht="36.75" hidden="1" customHeight="1" x14ac:dyDescent="0.25"/>
    <row r="728" ht="36.75" hidden="1" customHeight="1" x14ac:dyDescent="0.25"/>
    <row r="729" ht="36.75" hidden="1" customHeight="1" x14ac:dyDescent="0.25"/>
    <row r="730" ht="36.75" hidden="1" customHeight="1" x14ac:dyDescent="0.25"/>
    <row r="731" ht="36.75" hidden="1" customHeight="1" x14ac:dyDescent="0.25"/>
    <row r="732" ht="36.75" hidden="1" customHeight="1" x14ac:dyDescent="0.25"/>
    <row r="733" ht="36.75" hidden="1" customHeight="1" x14ac:dyDescent="0.25"/>
    <row r="734" ht="36.75" hidden="1" customHeight="1" x14ac:dyDescent="0.25"/>
    <row r="735" ht="36.75" hidden="1" customHeight="1" x14ac:dyDescent="0.25"/>
    <row r="736" ht="36.75" hidden="1" customHeight="1" x14ac:dyDescent="0.25"/>
    <row r="737" ht="36.75" hidden="1" customHeight="1" x14ac:dyDescent="0.25"/>
    <row r="738" ht="36.75" hidden="1" customHeight="1" x14ac:dyDescent="0.25"/>
    <row r="739" ht="36.75" hidden="1" customHeight="1" x14ac:dyDescent="0.25"/>
    <row r="740" ht="36.75" hidden="1" customHeight="1" x14ac:dyDescent="0.25"/>
    <row r="741" ht="36.75" hidden="1" customHeight="1" x14ac:dyDescent="0.25"/>
    <row r="742" ht="36.75" hidden="1" customHeight="1" x14ac:dyDescent="0.25"/>
    <row r="743" ht="36.75" hidden="1" customHeight="1" x14ac:dyDescent="0.25"/>
    <row r="744" ht="36.75" hidden="1" customHeight="1" x14ac:dyDescent="0.25"/>
    <row r="745" ht="36.75" hidden="1" customHeight="1" x14ac:dyDescent="0.25"/>
    <row r="746" ht="36.75" hidden="1" customHeight="1" x14ac:dyDescent="0.25"/>
    <row r="747" ht="36.75" hidden="1" customHeight="1" x14ac:dyDescent="0.25"/>
    <row r="748" ht="36.75" hidden="1" customHeight="1" x14ac:dyDescent="0.25"/>
    <row r="749" ht="36.75" hidden="1" customHeight="1" x14ac:dyDescent="0.25"/>
    <row r="750" ht="36.75" hidden="1" customHeight="1" x14ac:dyDescent="0.25"/>
    <row r="751" ht="36.75" hidden="1" customHeight="1" x14ac:dyDescent="0.25"/>
    <row r="752" ht="36.75" hidden="1" customHeight="1" x14ac:dyDescent="0.25"/>
    <row r="753" ht="36.75" hidden="1" customHeight="1" x14ac:dyDescent="0.25"/>
    <row r="754" ht="36.75" hidden="1" customHeight="1" x14ac:dyDescent="0.25"/>
    <row r="755" ht="36.75" hidden="1" customHeight="1" x14ac:dyDescent="0.25"/>
    <row r="756" ht="36.75" hidden="1" customHeight="1" x14ac:dyDescent="0.25"/>
    <row r="757" ht="36.75" hidden="1" customHeight="1" x14ac:dyDescent="0.25"/>
    <row r="758" ht="36.75" hidden="1" customHeight="1" x14ac:dyDescent="0.25"/>
    <row r="759" ht="36.75" hidden="1" customHeight="1" x14ac:dyDescent="0.25"/>
    <row r="760" ht="36.75" hidden="1" customHeight="1" x14ac:dyDescent="0.25"/>
    <row r="761" ht="36.75" hidden="1" customHeight="1" x14ac:dyDescent="0.25"/>
    <row r="762" ht="36.75" hidden="1" customHeight="1" x14ac:dyDescent="0.25"/>
    <row r="763" ht="36.75" hidden="1" customHeight="1" x14ac:dyDescent="0.25"/>
    <row r="764" ht="36.75" hidden="1" customHeight="1" x14ac:dyDescent="0.25"/>
    <row r="765" ht="36.75" hidden="1" customHeight="1" x14ac:dyDescent="0.25"/>
    <row r="766" ht="36.75" hidden="1" customHeight="1" x14ac:dyDescent="0.25"/>
    <row r="767" ht="36.75" hidden="1" customHeight="1" x14ac:dyDescent="0.25"/>
    <row r="768" ht="36.75" hidden="1" customHeight="1" x14ac:dyDescent="0.25"/>
    <row r="769" ht="36.75" hidden="1" customHeight="1" x14ac:dyDescent="0.25"/>
    <row r="770" ht="36.75" hidden="1" customHeight="1" x14ac:dyDescent="0.25"/>
    <row r="771" ht="36.75" hidden="1" customHeight="1" x14ac:dyDescent="0.25"/>
    <row r="772" ht="36.75" hidden="1" customHeight="1" x14ac:dyDescent="0.25"/>
    <row r="773" ht="36.75" hidden="1" customHeight="1" x14ac:dyDescent="0.25"/>
    <row r="774" ht="36.75" hidden="1" customHeight="1" x14ac:dyDescent="0.25"/>
    <row r="775" ht="36.75" hidden="1" customHeight="1" x14ac:dyDescent="0.25"/>
    <row r="776" ht="36.75" hidden="1" customHeight="1" x14ac:dyDescent="0.25"/>
    <row r="777" ht="36.75" hidden="1" customHeight="1" x14ac:dyDescent="0.25"/>
    <row r="778" ht="36.75" hidden="1" customHeight="1" x14ac:dyDescent="0.25"/>
    <row r="779" ht="36.75" hidden="1" customHeight="1" x14ac:dyDescent="0.25"/>
    <row r="780" ht="36.75" hidden="1" customHeight="1" x14ac:dyDescent="0.25"/>
    <row r="781" ht="36.75" hidden="1" customHeight="1" x14ac:dyDescent="0.25"/>
    <row r="782" ht="36.75" hidden="1" customHeight="1" x14ac:dyDescent="0.25"/>
    <row r="783" ht="36.75" hidden="1" customHeight="1" x14ac:dyDescent="0.25"/>
    <row r="784" ht="36.75" hidden="1" customHeight="1" x14ac:dyDescent="0.25"/>
    <row r="785" ht="36.75" hidden="1" customHeight="1" x14ac:dyDescent="0.25"/>
    <row r="786" ht="36.75" hidden="1" customHeight="1" x14ac:dyDescent="0.25"/>
    <row r="787" ht="36.75" hidden="1" customHeight="1" x14ac:dyDescent="0.25"/>
    <row r="788" ht="36.75" hidden="1" customHeight="1" x14ac:dyDescent="0.25"/>
    <row r="789" ht="36.75" hidden="1" customHeight="1" x14ac:dyDescent="0.25"/>
    <row r="790" ht="36.75" hidden="1" customHeight="1" x14ac:dyDescent="0.25"/>
    <row r="791" ht="36.75" hidden="1" customHeight="1" x14ac:dyDescent="0.25"/>
    <row r="792" ht="36.75" hidden="1" customHeight="1" x14ac:dyDescent="0.25"/>
    <row r="793" ht="36.75" hidden="1" customHeight="1" x14ac:dyDescent="0.25"/>
    <row r="794" ht="36.75" hidden="1" customHeight="1" x14ac:dyDescent="0.25"/>
    <row r="795" ht="36.75" hidden="1" customHeight="1" x14ac:dyDescent="0.25"/>
    <row r="796" ht="36.75" hidden="1" customHeight="1" x14ac:dyDescent="0.25"/>
    <row r="797" ht="36.75" hidden="1" customHeight="1" x14ac:dyDescent="0.25"/>
    <row r="798" ht="36.75" hidden="1" customHeight="1" x14ac:dyDescent="0.25"/>
    <row r="799" ht="36.75" hidden="1" customHeight="1" x14ac:dyDescent="0.25"/>
    <row r="800" ht="36.75" hidden="1" customHeight="1" x14ac:dyDescent="0.25"/>
    <row r="801" ht="36.75" hidden="1" customHeight="1" x14ac:dyDescent="0.25"/>
    <row r="802" ht="36.75" hidden="1" customHeight="1" x14ac:dyDescent="0.25"/>
    <row r="803" ht="36.75" hidden="1" customHeight="1" x14ac:dyDescent="0.25"/>
    <row r="804" ht="36.75" hidden="1" customHeight="1" x14ac:dyDescent="0.25"/>
    <row r="805" ht="36.75" hidden="1" customHeight="1" x14ac:dyDescent="0.25"/>
    <row r="806" ht="36.75" hidden="1" customHeight="1" x14ac:dyDescent="0.25"/>
    <row r="807" ht="36.75" hidden="1" customHeight="1" x14ac:dyDescent="0.25"/>
    <row r="808" ht="36.75" hidden="1" customHeight="1" x14ac:dyDescent="0.25"/>
    <row r="809" ht="36.75" hidden="1" customHeight="1" x14ac:dyDescent="0.25"/>
    <row r="810" ht="36.75" hidden="1" customHeight="1" x14ac:dyDescent="0.25"/>
    <row r="811" ht="36.75" hidden="1" customHeight="1" x14ac:dyDescent="0.25"/>
    <row r="812" ht="36.75" hidden="1" customHeight="1" x14ac:dyDescent="0.25"/>
    <row r="813" ht="36.75" hidden="1" customHeight="1" x14ac:dyDescent="0.25"/>
    <row r="814" ht="36.75" hidden="1" customHeight="1" x14ac:dyDescent="0.25"/>
    <row r="815" ht="36.75" hidden="1" customHeight="1" x14ac:dyDescent="0.25"/>
    <row r="816" ht="36.75" hidden="1" customHeight="1" x14ac:dyDescent="0.25"/>
    <row r="817" ht="36.75" hidden="1" customHeight="1" x14ac:dyDescent="0.25"/>
    <row r="818" ht="36.75" hidden="1" customHeight="1" x14ac:dyDescent="0.25"/>
    <row r="819" ht="36.75" hidden="1" customHeight="1" x14ac:dyDescent="0.25"/>
    <row r="820" ht="36.75" hidden="1" customHeight="1" x14ac:dyDescent="0.25"/>
    <row r="821" ht="36.75" hidden="1" customHeight="1" x14ac:dyDescent="0.25"/>
    <row r="822" ht="36.75" hidden="1" customHeight="1" x14ac:dyDescent="0.25"/>
    <row r="823" ht="36.75" hidden="1" customHeight="1" x14ac:dyDescent="0.25"/>
    <row r="824" ht="36.75" hidden="1" customHeight="1" x14ac:dyDescent="0.25"/>
    <row r="825" ht="36.75" hidden="1" customHeight="1" x14ac:dyDescent="0.25"/>
    <row r="826" ht="36.75" hidden="1" customHeight="1" x14ac:dyDescent="0.25"/>
    <row r="827" ht="36.75" hidden="1" customHeight="1" x14ac:dyDescent="0.25"/>
    <row r="828" ht="36.75" hidden="1" customHeight="1" x14ac:dyDescent="0.25"/>
    <row r="829" ht="36.75" hidden="1" customHeight="1" x14ac:dyDescent="0.25"/>
    <row r="830" ht="36.75" hidden="1" customHeight="1" x14ac:dyDescent="0.25"/>
    <row r="831" ht="36.75" hidden="1" customHeight="1" x14ac:dyDescent="0.25"/>
    <row r="832" ht="36.75" hidden="1" customHeight="1" x14ac:dyDescent="0.25"/>
    <row r="833" ht="36.75" hidden="1" customHeight="1" x14ac:dyDescent="0.25"/>
    <row r="834" ht="36.75" hidden="1" customHeight="1" x14ac:dyDescent="0.25"/>
    <row r="835" ht="36.75" hidden="1" customHeight="1" x14ac:dyDescent="0.25"/>
    <row r="836" ht="36.75" hidden="1" customHeight="1" x14ac:dyDescent="0.25"/>
    <row r="837" ht="36.75" hidden="1" customHeight="1" x14ac:dyDescent="0.25"/>
    <row r="838" ht="36.75" hidden="1" customHeight="1" x14ac:dyDescent="0.25"/>
    <row r="839" ht="36.75" hidden="1" customHeight="1" x14ac:dyDescent="0.25"/>
    <row r="840" ht="36.75" hidden="1" customHeight="1" x14ac:dyDescent="0.25"/>
    <row r="841" ht="36.75" hidden="1" customHeight="1" x14ac:dyDescent="0.25"/>
    <row r="842" ht="36.75" hidden="1" customHeight="1" x14ac:dyDescent="0.25"/>
    <row r="843" ht="36.75" hidden="1" customHeight="1" x14ac:dyDescent="0.25"/>
    <row r="844" ht="36.75" hidden="1" customHeight="1" x14ac:dyDescent="0.25"/>
    <row r="845" ht="36.75" hidden="1" customHeight="1" x14ac:dyDescent="0.25"/>
    <row r="846" ht="36.75" hidden="1" customHeight="1" x14ac:dyDescent="0.25"/>
    <row r="847" ht="36.75" hidden="1" customHeight="1" x14ac:dyDescent="0.25"/>
    <row r="848" ht="36.75" hidden="1" customHeight="1" x14ac:dyDescent="0.25"/>
    <row r="849" ht="36.75" hidden="1" customHeight="1" x14ac:dyDescent="0.25"/>
    <row r="850" ht="36.75" hidden="1" customHeight="1" x14ac:dyDescent="0.25"/>
    <row r="851" ht="36.75" hidden="1" customHeight="1" x14ac:dyDescent="0.25"/>
    <row r="852" ht="36.75" hidden="1" customHeight="1" x14ac:dyDescent="0.25"/>
    <row r="853" ht="36.75" hidden="1" customHeight="1" x14ac:dyDescent="0.25"/>
    <row r="854" ht="36.75" hidden="1" customHeight="1" x14ac:dyDescent="0.25"/>
    <row r="855" ht="36.75" hidden="1" customHeight="1" x14ac:dyDescent="0.25"/>
    <row r="856" ht="36.75" hidden="1" customHeight="1" x14ac:dyDescent="0.25"/>
    <row r="857" ht="36.75" hidden="1" customHeight="1" x14ac:dyDescent="0.25"/>
    <row r="858" ht="36.75" hidden="1" customHeight="1" x14ac:dyDescent="0.25"/>
    <row r="859" ht="36.75" hidden="1" customHeight="1" x14ac:dyDescent="0.25"/>
    <row r="860" ht="36.75" hidden="1" customHeight="1" x14ac:dyDescent="0.25"/>
    <row r="861" ht="36.75" hidden="1" customHeight="1" x14ac:dyDescent="0.25"/>
    <row r="862" ht="36.75" hidden="1" customHeight="1" x14ac:dyDescent="0.25"/>
    <row r="863" ht="36.75" hidden="1" customHeight="1" x14ac:dyDescent="0.25"/>
    <row r="864" ht="36.75" hidden="1" customHeight="1" x14ac:dyDescent="0.25"/>
    <row r="865" ht="36.75" hidden="1" customHeight="1" x14ac:dyDescent="0.25"/>
    <row r="866" ht="36.75" hidden="1" customHeight="1" x14ac:dyDescent="0.25"/>
    <row r="867" ht="36.75" hidden="1" customHeight="1" x14ac:dyDescent="0.25"/>
    <row r="868" ht="36.75" hidden="1" customHeight="1" x14ac:dyDescent="0.25"/>
    <row r="869" ht="36.75" hidden="1" customHeight="1" x14ac:dyDescent="0.25"/>
    <row r="870" ht="36.75" hidden="1" customHeight="1" x14ac:dyDescent="0.25"/>
    <row r="871" ht="36.75" hidden="1" customHeight="1" x14ac:dyDescent="0.25"/>
    <row r="872" ht="36.75" hidden="1" customHeight="1" x14ac:dyDescent="0.25"/>
    <row r="873" ht="36.75" hidden="1" customHeight="1" x14ac:dyDescent="0.25"/>
    <row r="874" ht="36.75" hidden="1" customHeight="1" x14ac:dyDescent="0.25"/>
    <row r="875" ht="36.75" hidden="1" customHeight="1" x14ac:dyDescent="0.25"/>
    <row r="876" ht="36.75" hidden="1" customHeight="1" x14ac:dyDescent="0.25"/>
    <row r="877" ht="36.75" hidden="1" customHeight="1" x14ac:dyDescent="0.25"/>
    <row r="878" ht="36.75" hidden="1" customHeight="1" x14ac:dyDescent="0.25"/>
    <row r="879" ht="36.75" hidden="1" customHeight="1" x14ac:dyDescent="0.25"/>
    <row r="880" ht="36.75" hidden="1" customHeight="1" x14ac:dyDescent="0.25"/>
    <row r="881" ht="36.75" hidden="1" customHeight="1" x14ac:dyDescent="0.25"/>
    <row r="882" ht="36.75" hidden="1" customHeight="1" x14ac:dyDescent="0.25"/>
    <row r="883" ht="36.75" hidden="1" customHeight="1" x14ac:dyDescent="0.25"/>
    <row r="884" ht="36.75" hidden="1" customHeight="1" x14ac:dyDescent="0.25"/>
    <row r="885" ht="36.75" hidden="1" customHeight="1" x14ac:dyDescent="0.25"/>
    <row r="886" ht="36.75" hidden="1" customHeight="1" x14ac:dyDescent="0.25"/>
    <row r="887" ht="36.75" hidden="1" customHeight="1" x14ac:dyDescent="0.25"/>
    <row r="888" ht="36.75" hidden="1" customHeight="1" x14ac:dyDescent="0.25"/>
    <row r="889" ht="36.75" hidden="1" customHeight="1" x14ac:dyDescent="0.25"/>
    <row r="890" ht="36.75" hidden="1" customHeight="1" x14ac:dyDescent="0.25"/>
    <row r="891" ht="36.75" hidden="1" customHeight="1" x14ac:dyDescent="0.25"/>
    <row r="892" ht="36.75" hidden="1" customHeight="1" x14ac:dyDescent="0.25"/>
    <row r="893" ht="36.75" hidden="1" customHeight="1" x14ac:dyDescent="0.25"/>
    <row r="894" ht="36.75" hidden="1" customHeight="1" x14ac:dyDescent="0.25"/>
    <row r="895" ht="36.75" hidden="1" customHeight="1" x14ac:dyDescent="0.25"/>
    <row r="896" ht="36.75" hidden="1" customHeight="1" x14ac:dyDescent="0.25"/>
    <row r="897" ht="36.75" hidden="1" customHeight="1" x14ac:dyDescent="0.25"/>
    <row r="898" ht="36.75" hidden="1" customHeight="1" x14ac:dyDescent="0.25"/>
    <row r="899" ht="36.75" hidden="1" customHeight="1" x14ac:dyDescent="0.25"/>
    <row r="900" ht="36.75" hidden="1" customHeight="1" x14ac:dyDescent="0.25"/>
    <row r="901" ht="36.75" hidden="1" customHeight="1" x14ac:dyDescent="0.25"/>
    <row r="902" ht="36.75" hidden="1" customHeight="1" x14ac:dyDescent="0.25"/>
    <row r="903" ht="36.75" hidden="1" customHeight="1" x14ac:dyDescent="0.25"/>
    <row r="904" ht="36.75" hidden="1" customHeight="1" x14ac:dyDescent="0.25"/>
    <row r="905" ht="36.75" hidden="1" customHeight="1" x14ac:dyDescent="0.25"/>
    <row r="906" ht="36.75" hidden="1" customHeight="1" x14ac:dyDescent="0.25"/>
    <row r="907" ht="36.75" hidden="1" customHeight="1" x14ac:dyDescent="0.25"/>
    <row r="908" ht="36.75" hidden="1" customHeight="1" x14ac:dyDescent="0.25"/>
    <row r="909" ht="36.75" hidden="1" customHeight="1" x14ac:dyDescent="0.25"/>
    <row r="910" ht="36.75" hidden="1" customHeight="1" x14ac:dyDescent="0.25"/>
    <row r="911" ht="36.75" hidden="1" customHeight="1" x14ac:dyDescent="0.25"/>
    <row r="912" ht="36.75" hidden="1" customHeight="1" x14ac:dyDescent="0.25"/>
    <row r="913" ht="36.75" hidden="1" customHeight="1" x14ac:dyDescent="0.25"/>
    <row r="914" ht="36.75" hidden="1" customHeight="1" x14ac:dyDescent="0.25"/>
    <row r="915" ht="36.75" hidden="1" customHeight="1" x14ac:dyDescent="0.25"/>
    <row r="916" ht="36.75" hidden="1" customHeight="1" x14ac:dyDescent="0.25"/>
    <row r="917" ht="36.75" hidden="1" customHeight="1" x14ac:dyDescent="0.25"/>
    <row r="918" ht="36.75" hidden="1" customHeight="1" x14ac:dyDescent="0.25"/>
    <row r="919" ht="36.75" hidden="1" customHeight="1" x14ac:dyDescent="0.25"/>
    <row r="920" ht="36.75" hidden="1" customHeight="1" x14ac:dyDescent="0.25"/>
    <row r="921" ht="36.75" hidden="1" customHeight="1" x14ac:dyDescent="0.25"/>
    <row r="922" ht="36.75" hidden="1" customHeight="1" x14ac:dyDescent="0.25"/>
    <row r="923" ht="36.75" hidden="1" customHeight="1" x14ac:dyDescent="0.25"/>
    <row r="924" ht="36.75" hidden="1" customHeight="1" x14ac:dyDescent="0.25"/>
    <row r="925" ht="36.75" hidden="1" customHeight="1" x14ac:dyDescent="0.25"/>
    <row r="926" ht="36.75" hidden="1" customHeight="1" x14ac:dyDescent="0.25"/>
    <row r="927" ht="36.75" hidden="1" customHeight="1" x14ac:dyDescent="0.25"/>
    <row r="928" ht="36.75" hidden="1" customHeight="1" x14ac:dyDescent="0.25"/>
    <row r="929" ht="36.75" hidden="1" customHeight="1" x14ac:dyDescent="0.25"/>
    <row r="930" ht="36.75" hidden="1" customHeight="1" x14ac:dyDescent="0.25"/>
    <row r="931" ht="36.75" hidden="1" customHeight="1" x14ac:dyDescent="0.25"/>
    <row r="932" ht="36.75" hidden="1" customHeight="1" x14ac:dyDescent="0.25"/>
    <row r="933" ht="36.75" hidden="1" customHeight="1" x14ac:dyDescent="0.25"/>
    <row r="934" ht="36.75" hidden="1" customHeight="1" x14ac:dyDescent="0.25"/>
    <row r="935" ht="36.75" hidden="1" customHeight="1" x14ac:dyDescent="0.25"/>
    <row r="936" ht="36.75" hidden="1" customHeight="1" x14ac:dyDescent="0.25"/>
    <row r="937" ht="36.75" hidden="1" customHeight="1" x14ac:dyDescent="0.25"/>
    <row r="938" ht="36.75" hidden="1" customHeight="1" x14ac:dyDescent="0.25"/>
    <row r="939" ht="36.75" hidden="1" customHeight="1" x14ac:dyDescent="0.25"/>
    <row r="940" ht="36.75" hidden="1" customHeight="1" x14ac:dyDescent="0.25"/>
    <row r="941" ht="36.75" hidden="1" customHeight="1" x14ac:dyDescent="0.25"/>
    <row r="942" ht="36.75" hidden="1" customHeight="1" x14ac:dyDescent="0.25"/>
    <row r="943" ht="36.75" hidden="1" customHeight="1" x14ac:dyDescent="0.25"/>
    <row r="944" ht="36.75" hidden="1" customHeight="1" x14ac:dyDescent="0.25"/>
  </sheetData>
  <mergeCells count="6">
    <mergeCell ref="A295:B295"/>
    <mergeCell ref="A3:A4"/>
    <mergeCell ref="B3:B4"/>
    <mergeCell ref="C3:C4"/>
    <mergeCell ref="A1:C1"/>
    <mergeCell ref="A2:C2"/>
  </mergeCells>
  <conditionalFormatting sqref="C219 C226:C227 C223 C215 C229 C221 C188 C217 C230:IV230">
    <cfRule type="containsBlanks" dxfId="267" priority="18">
      <formula>LEN(TRIM(C188))=0</formula>
    </cfRule>
  </conditionalFormatting>
  <conditionalFormatting sqref="C240">
    <cfRule type="containsBlanks" dxfId="266" priority="15">
      <formula>LEN(TRIM(C240))=0</formula>
    </cfRule>
  </conditionalFormatting>
  <conditionalFormatting sqref="C236">
    <cfRule type="containsBlanks" dxfId="265" priority="14">
      <formula>LEN(TRIM(C236))=0</formula>
    </cfRule>
  </conditionalFormatting>
  <conditionalFormatting sqref="B234:C234">
    <cfRule type="containsBlanks" dxfId="264" priority="12">
      <formula>LEN(TRIM(B234))=0</formula>
    </cfRule>
  </conditionalFormatting>
  <conditionalFormatting sqref="B236">
    <cfRule type="containsBlanks" dxfId="263" priority="8">
      <formula>LEN(TRIM(B236))=0</formula>
    </cfRule>
  </conditionalFormatting>
  <conditionalFormatting sqref="B238">
    <cfRule type="containsBlanks" dxfId="262" priority="7">
      <formula>LEN(TRIM(B238))=0</formula>
    </cfRule>
  </conditionalFormatting>
  <conditionalFormatting sqref="B240">
    <cfRule type="containsBlanks" dxfId="261" priority="6">
      <formula>LEN(TRIM(B240))=0</formula>
    </cfRule>
  </conditionalFormatting>
  <conditionalFormatting sqref="C238">
    <cfRule type="containsBlanks" dxfId="260" priority="4">
      <formula>LEN(TRIM(C238))=0</formula>
    </cfRule>
  </conditionalFormatting>
  <conditionalFormatting sqref="B233">
    <cfRule type="containsBlanks" dxfId="259" priority="3">
      <formula>LEN(TRIM(B233))=0</formula>
    </cfRule>
  </conditionalFormatting>
  <conditionalFormatting sqref="C233">
    <cfRule type="containsBlanks" dxfId="258" priority="2">
      <formula>LEN(TRIM(C233))=0</formula>
    </cfRule>
  </conditionalFormatting>
  <dataValidations count="2">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sqref="C268 C266 C43 C284 C239 C67 C228 C189:C192 C222 C175:C177 C173 C24:C26 C21:C22 C108:C110 C183:C187 C18:C19 C9:C15 C33 C35 C82:C85 C74:C78 C46:C47 C286 C57 C116:C119 C237 C37 C39:C41 C61:C65 C69:C72 C87:C89 C91:C97 C112:C114 C99:C102 C121:C126 C128:C135 C137:C144 C150:C152 C169 C154:C159 C162:C166 C146:C148 C171 C194:C202 C205 C208 C216 C179 C218 C212 C224 C214 C220 C231 C235 C250:C253 C241:C242 C246:C247 C256:C258 C262 C271:C272 C276:C278 C281:C282 C104:C106 C290:C292">
      <formula1>0</formula1>
    </dataValidation>
  </dataValidations>
  <printOptions horizontalCentered="1" gridLines="1"/>
  <pageMargins left="0.78740157480314965" right="0.55118110236220474" top="0.62" bottom="0.43307086614173229" header="0.39370078740157483" footer="0.23622047244094491"/>
  <pageSetup scale="81" orientation="portrait" r:id="rId1"/>
  <headerFooter>
    <oddFooter xml:space="preserve">&amp;L&amp;"-,Cursiva"          Ejercicio Fiscal 2018&amp;RPágina &amp;P de &amp;N&amp;K00+000----------- &amp;K01+000   </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theme="3" tint="0.39997558519241921"/>
  </sheetPr>
  <dimension ref="A1:AB521"/>
  <sheetViews>
    <sheetView topLeftCell="A391" zoomScale="70" zoomScaleNormal="70" zoomScalePageLayoutView="90" workbookViewId="0">
      <selection activeCell="M432" sqref="M432"/>
    </sheetView>
  </sheetViews>
  <sheetFormatPr baseColWidth="10" defaultColWidth="0" defaultRowHeight="0" customHeight="1" zeroHeight="1" x14ac:dyDescent="0.25"/>
  <cols>
    <col min="1" max="1" width="8.42578125" style="98" customWidth="1"/>
    <col min="2" max="2" width="55.140625" style="99" customWidth="1"/>
    <col min="3" max="4" width="17.7109375" style="100" customWidth="1"/>
    <col min="5" max="5" width="20.5703125" style="100" customWidth="1"/>
    <col min="6" max="6" width="19.140625" style="100" customWidth="1"/>
    <col min="7" max="7" width="18.7109375" style="100" customWidth="1"/>
    <col min="8" max="8" width="17.7109375" style="100" customWidth="1"/>
    <col min="9" max="9" width="18.7109375" style="100" customWidth="1"/>
    <col min="10" max="10" width="17.7109375" style="100" customWidth="1"/>
    <col min="11" max="11" width="20.140625" style="100" customWidth="1"/>
    <col min="12" max="13" width="17.7109375" style="100" customWidth="1"/>
    <col min="14" max="14" width="0.28515625" style="35" customWidth="1"/>
    <col min="15" max="15" width="11.42578125" style="35" hidden="1" customWidth="1"/>
    <col min="16" max="28" width="0" style="35" hidden="1" customWidth="1"/>
    <col min="29" max="16384" width="11.42578125" style="35" hidden="1"/>
  </cols>
  <sheetData>
    <row r="1" spans="1:15" customFormat="1" ht="33" customHeight="1" x14ac:dyDescent="0.25">
      <c r="A1" s="745" t="s">
        <v>1766</v>
      </c>
      <c r="B1" s="746"/>
      <c r="C1" s="746"/>
      <c r="D1" s="746"/>
      <c r="E1" s="746"/>
      <c r="F1" s="746"/>
      <c r="G1" s="746"/>
      <c r="H1" s="746"/>
      <c r="I1" s="746"/>
      <c r="J1" s="746"/>
      <c r="K1" s="746"/>
      <c r="L1" s="746"/>
      <c r="M1" s="746"/>
      <c r="N1" s="747"/>
    </row>
    <row r="2" spans="1:15" customFormat="1" ht="16.5" customHeight="1" x14ac:dyDescent="0.35">
      <c r="A2" s="748" t="str">
        <f>'Objetivos PMD'!$B$3</f>
        <v>Entidad Pública:   Municipio de Tuxcueca, Jalisco</v>
      </c>
      <c r="B2" s="749"/>
      <c r="C2" s="749"/>
      <c r="D2" s="749"/>
      <c r="E2" s="749"/>
      <c r="F2" s="749"/>
      <c r="G2" s="749"/>
      <c r="H2" s="749"/>
      <c r="I2" s="749"/>
      <c r="J2" s="749"/>
      <c r="K2" s="749"/>
      <c r="L2" s="749"/>
      <c r="M2" s="749"/>
      <c r="N2" s="750"/>
    </row>
    <row r="3" spans="1:15" s="88" customFormat="1" ht="21" customHeight="1" x14ac:dyDescent="0.25">
      <c r="A3" s="754" t="s">
        <v>754</v>
      </c>
      <c r="B3" s="756" t="s">
        <v>5</v>
      </c>
      <c r="C3" s="743" t="s">
        <v>1331</v>
      </c>
      <c r="D3" s="743" t="s">
        <v>41</v>
      </c>
      <c r="E3" s="758" t="s">
        <v>755</v>
      </c>
      <c r="F3" s="759"/>
      <c r="G3" s="759"/>
      <c r="H3" s="760"/>
      <c r="I3" s="758" t="s">
        <v>43</v>
      </c>
      <c r="J3" s="761"/>
      <c r="K3" s="751" t="s">
        <v>40</v>
      </c>
      <c r="L3" s="751" t="s">
        <v>1048</v>
      </c>
      <c r="M3" s="753" t="s">
        <v>757</v>
      </c>
      <c r="N3" s="396"/>
    </row>
    <row r="4" spans="1:15" s="88" customFormat="1" ht="49.5" customHeight="1" x14ac:dyDescent="0.25">
      <c r="A4" s="755"/>
      <c r="B4" s="757"/>
      <c r="C4" s="744"/>
      <c r="D4" s="744"/>
      <c r="E4" s="397" t="s">
        <v>1632</v>
      </c>
      <c r="F4" s="398" t="s">
        <v>1633</v>
      </c>
      <c r="G4" s="398" t="s">
        <v>758</v>
      </c>
      <c r="H4" s="399" t="s">
        <v>315</v>
      </c>
      <c r="I4" s="400" t="s">
        <v>1047</v>
      </c>
      <c r="J4" s="400" t="s">
        <v>315</v>
      </c>
      <c r="K4" s="762"/>
      <c r="L4" s="752"/>
      <c r="M4" s="753"/>
      <c r="N4" s="396"/>
    </row>
    <row r="5" spans="1:15" s="395" customFormat="1" ht="3.75" customHeight="1" x14ac:dyDescent="0.25">
      <c r="A5" s="390"/>
      <c r="B5" s="391"/>
      <c r="C5" s="392"/>
      <c r="D5" s="392"/>
      <c r="E5" s="391"/>
      <c r="F5" s="391"/>
      <c r="G5" s="391"/>
      <c r="H5" s="391"/>
      <c r="I5" s="393"/>
      <c r="J5" s="393"/>
      <c r="K5" s="393"/>
      <c r="L5" s="393"/>
      <c r="M5" s="393"/>
      <c r="N5" s="394"/>
    </row>
    <row r="6" spans="1:15" s="87" customFormat="1" ht="25.5" customHeight="1" x14ac:dyDescent="0.25">
      <c r="A6" s="403">
        <v>1000</v>
      </c>
      <c r="B6" s="404" t="s">
        <v>46</v>
      </c>
      <c r="C6" s="402">
        <f t="shared" ref="C6:N6" si="0">C7+C12+C17+C26+C31+C38+C40</f>
        <v>3462940.25</v>
      </c>
      <c r="D6" s="402">
        <f>D7+D12+D17+D26+D31+D38+D40</f>
        <v>0</v>
      </c>
      <c r="E6" s="402">
        <f t="shared" si="0"/>
        <v>0</v>
      </c>
      <c r="F6" s="402">
        <f t="shared" si="0"/>
        <v>3342869</v>
      </c>
      <c r="G6" s="402">
        <f t="shared" si="0"/>
        <v>9647820.75</v>
      </c>
      <c r="H6" s="402">
        <f t="shared" si="0"/>
        <v>0</v>
      </c>
      <c r="I6" s="402">
        <f t="shared" si="0"/>
        <v>0</v>
      </c>
      <c r="J6" s="402">
        <f t="shared" si="0"/>
        <v>0</v>
      </c>
      <c r="K6" s="402">
        <f t="shared" si="0"/>
        <v>0</v>
      </c>
      <c r="L6" s="402">
        <f t="shared" si="0"/>
        <v>0</v>
      </c>
      <c r="M6" s="402">
        <f>SUM(C6:L6)</f>
        <v>16453630</v>
      </c>
      <c r="N6" s="401">
        <f t="shared" si="0"/>
        <v>0</v>
      </c>
    </row>
    <row r="7" spans="1:15" customFormat="1" ht="25.5" customHeight="1" x14ac:dyDescent="0.25">
      <c r="A7" s="152">
        <v>1100</v>
      </c>
      <c r="B7" s="153" t="s">
        <v>346</v>
      </c>
      <c r="C7" s="146">
        <f>SUM(C8:C11)</f>
        <v>2868541</v>
      </c>
      <c r="D7" s="146">
        <f>SUM(D8:D11)</f>
        <v>0</v>
      </c>
      <c r="E7" s="146">
        <f t="shared" ref="E7:L7" si="1">SUM(E8:E11)</f>
        <v>0</v>
      </c>
      <c r="F7" s="146">
        <f t="shared" si="1"/>
        <v>2983266</v>
      </c>
      <c r="G7" s="146">
        <f t="shared" si="1"/>
        <v>8605623</v>
      </c>
      <c r="H7" s="146">
        <f t="shared" si="1"/>
        <v>0</v>
      </c>
      <c r="I7" s="146">
        <f t="shared" si="1"/>
        <v>0</v>
      </c>
      <c r="J7" s="146">
        <f t="shared" si="1"/>
        <v>0</v>
      </c>
      <c r="K7" s="146">
        <f t="shared" si="1"/>
        <v>0</v>
      </c>
      <c r="L7" s="146">
        <f t="shared" si="1"/>
        <v>0</v>
      </c>
      <c r="M7" s="146">
        <f t="shared" ref="M7:M70" si="2">SUM(C7:L7)</f>
        <v>14457430</v>
      </c>
      <c r="N7" s="158"/>
      <c r="O7">
        <v>1</v>
      </c>
    </row>
    <row r="8" spans="1:15" customFormat="1" ht="25.5" customHeight="1" x14ac:dyDescent="0.25">
      <c r="A8" s="159">
        <v>111</v>
      </c>
      <c r="B8" s="154" t="s">
        <v>347</v>
      </c>
      <c r="C8" s="149">
        <v>2314146</v>
      </c>
      <c r="D8" s="149">
        <v>0</v>
      </c>
      <c r="E8" s="149">
        <v>0</v>
      </c>
      <c r="F8" s="149">
        <v>0</v>
      </c>
      <c r="G8" s="149">
        <v>0</v>
      </c>
      <c r="H8" s="149">
        <v>0</v>
      </c>
      <c r="I8" s="149">
        <v>0</v>
      </c>
      <c r="J8" s="149">
        <v>0</v>
      </c>
      <c r="K8" s="149">
        <v>0</v>
      </c>
      <c r="L8" s="149">
        <v>0</v>
      </c>
      <c r="M8" s="147">
        <f t="shared" si="2"/>
        <v>2314146</v>
      </c>
      <c r="N8" s="160"/>
      <c r="O8">
        <v>2</v>
      </c>
    </row>
    <row r="9" spans="1:15" customFormat="1" ht="25.5" customHeight="1" x14ac:dyDescent="0.25">
      <c r="A9" s="159">
        <v>112</v>
      </c>
      <c r="B9" s="155" t="s">
        <v>348</v>
      </c>
      <c r="C9" s="149">
        <v>0</v>
      </c>
      <c r="D9" s="149"/>
      <c r="E9" s="149">
        <v>0</v>
      </c>
      <c r="F9" s="149">
        <v>0</v>
      </c>
      <c r="G9" s="149">
        <v>0</v>
      </c>
      <c r="H9" s="149">
        <v>0</v>
      </c>
      <c r="I9" s="149">
        <v>0</v>
      </c>
      <c r="J9" s="149">
        <v>0</v>
      </c>
      <c r="K9" s="149">
        <v>0</v>
      </c>
      <c r="L9" s="149">
        <v>0</v>
      </c>
      <c r="M9" s="147">
        <f t="shared" si="2"/>
        <v>0</v>
      </c>
      <c r="N9" s="160"/>
      <c r="O9">
        <v>3</v>
      </c>
    </row>
    <row r="10" spans="1:15" customFormat="1" ht="25.5" customHeight="1" x14ac:dyDescent="0.25">
      <c r="A10" s="159">
        <v>113</v>
      </c>
      <c r="B10" s="155" t="s">
        <v>349</v>
      </c>
      <c r="C10" s="149">
        <v>554395</v>
      </c>
      <c r="D10" s="149">
        <v>0</v>
      </c>
      <c r="E10" s="149">
        <v>0</v>
      </c>
      <c r="F10" s="149">
        <v>2983266</v>
      </c>
      <c r="G10" s="149">
        <v>8605623</v>
      </c>
      <c r="H10" s="149">
        <v>0</v>
      </c>
      <c r="I10" s="149">
        <v>0</v>
      </c>
      <c r="J10" s="149">
        <v>0</v>
      </c>
      <c r="K10" s="149">
        <v>0</v>
      </c>
      <c r="L10" s="149">
        <v>0</v>
      </c>
      <c r="M10" s="147">
        <f t="shared" si="2"/>
        <v>12143284</v>
      </c>
      <c r="N10" s="158"/>
    </row>
    <row r="11" spans="1:15" customFormat="1" ht="25.5" customHeight="1" x14ac:dyDescent="0.25">
      <c r="A11" s="159">
        <v>114</v>
      </c>
      <c r="B11" s="155" t="s">
        <v>350</v>
      </c>
      <c r="C11" s="149">
        <v>0</v>
      </c>
      <c r="D11" s="149">
        <v>0</v>
      </c>
      <c r="E11" s="149">
        <v>0</v>
      </c>
      <c r="F11" s="149">
        <v>0</v>
      </c>
      <c r="G11" s="149">
        <v>0</v>
      </c>
      <c r="H11" s="149">
        <v>0</v>
      </c>
      <c r="I11" s="149">
        <v>0</v>
      </c>
      <c r="J11" s="149">
        <v>0</v>
      </c>
      <c r="K11" s="149">
        <v>0</v>
      </c>
      <c r="L11" s="149">
        <v>0</v>
      </c>
      <c r="M11" s="147">
        <f t="shared" si="2"/>
        <v>0</v>
      </c>
      <c r="N11" s="158"/>
      <c r="O11">
        <v>101</v>
      </c>
    </row>
    <row r="12" spans="1:15" customFormat="1" ht="25.5" customHeight="1" x14ac:dyDescent="0.25">
      <c r="A12" s="152">
        <v>1200</v>
      </c>
      <c r="B12" s="153" t="s">
        <v>351</v>
      </c>
      <c r="C12" s="146">
        <f t="shared" ref="C12:L12" si="3">SUM(C13:C16)</f>
        <v>222000</v>
      </c>
      <c r="D12" s="146">
        <f>SUM(D13:D16)</f>
        <v>0</v>
      </c>
      <c r="E12" s="146">
        <f t="shared" si="3"/>
        <v>0</v>
      </c>
      <c r="F12" s="146">
        <f t="shared" si="3"/>
        <v>0</v>
      </c>
      <c r="G12" s="146">
        <f t="shared" si="3"/>
        <v>0</v>
      </c>
      <c r="H12" s="146">
        <f t="shared" si="3"/>
        <v>0</v>
      </c>
      <c r="I12" s="146">
        <f t="shared" si="3"/>
        <v>0</v>
      </c>
      <c r="J12" s="146">
        <f t="shared" si="3"/>
        <v>0</v>
      </c>
      <c r="K12" s="146">
        <f t="shared" si="3"/>
        <v>0</v>
      </c>
      <c r="L12" s="146">
        <f t="shared" si="3"/>
        <v>0</v>
      </c>
      <c r="M12" s="146">
        <f t="shared" si="2"/>
        <v>222000</v>
      </c>
      <c r="N12" s="161"/>
      <c r="O12">
        <v>102</v>
      </c>
    </row>
    <row r="13" spans="1:15" customFormat="1" ht="25.5" customHeight="1" x14ac:dyDescent="0.25">
      <c r="A13" s="159">
        <v>121</v>
      </c>
      <c r="B13" s="155" t="s">
        <v>352</v>
      </c>
      <c r="C13" s="149">
        <v>102000</v>
      </c>
      <c r="D13" s="149">
        <v>0</v>
      </c>
      <c r="E13" s="149">
        <v>0</v>
      </c>
      <c r="F13" s="149">
        <v>0</v>
      </c>
      <c r="G13" s="149">
        <v>0</v>
      </c>
      <c r="H13" s="149">
        <v>0</v>
      </c>
      <c r="I13" s="149">
        <v>0</v>
      </c>
      <c r="J13" s="149">
        <v>0</v>
      </c>
      <c r="K13" s="149">
        <v>0</v>
      </c>
      <c r="L13" s="149">
        <v>0</v>
      </c>
      <c r="M13" s="147">
        <f t="shared" si="2"/>
        <v>102000</v>
      </c>
      <c r="N13" s="158"/>
      <c r="O13">
        <v>103</v>
      </c>
    </row>
    <row r="14" spans="1:15" customFormat="1" ht="25.5" customHeight="1" x14ac:dyDescent="0.25">
      <c r="A14" s="159">
        <v>122</v>
      </c>
      <c r="B14" s="155" t="s">
        <v>353</v>
      </c>
      <c r="C14" s="149">
        <v>120000</v>
      </c>
      <c r="D14" s="149">
        <v>0</v>
      </c>
      <c r="E14" s="149">
        <v>0</v>
      </c>
      <c r="F14" s="149">
        <v>0</v>
      </c>
      <c r="G14" s="149">
        <v>0</v>
      </c>
      <c r="H14" s="149">
        <v>0</v>
      </c>
      <c r="I14" s="149">
        <v>0</v>
      </c>
      <c r="J14" s="149">
        <v>0</v>
      </c>
      <c r="K14" s="149">
        <v>0</v>
      </c>
      <c r="L14" s="149">
        <v>0</v>
      </c>
      <c r="M14" s="147">
        <f t="shared" si="2"/>
        <v>120000</v>
      </c>
      <c r="N14" s="158"/>
      <c r="O14">
        <v>104</v>
      </c>
    </row>
    <row r="15" spans="1:15" customFormat="1" ht="25.5" customHeight="1" x14ac:dyDescent="0.25">
      <c r="A15" s="159">
        <v>123</v>
      </c>
      <c r="B15" s="155" t="s">
        <v>354</v>
      </c>
      <c r="C15" s="149">
        <v>0</v>
      </c>
      <c r="D15" s="149">
        <v>0</v>
      </c>
      <c r="E15" s="149">
        <v>0</v>
      </c>
      <c r="F15" s="149">
        <v>0</v>
      </c>
      <c r="G15" s="149">
        <v>0</v>
      </c>
      <c r="H15" s="149">
        <v>0</v>
      </c>
      <c r="I15" s="149">
        <v>0</v>
      </c>
      <c r="J15" s="149">
        <v>0</v>
      </c>
      <c r="K15" s="149">
        <v>0</v>
      </c>
      <c r="L15" s="149">
        <v>0</v>
      </c>
      <c r="M15" s="147">
        <f t="shared" si="2"/>
        <v>0</v>
      </c>
      <c r="N15" s="158"/>
      <c r="O15">
        <v>105</v>
      </c>
    </row>
    <row r="16" spans="1:15" customFormat="1" ht="39" customHeight="1" x14ac:dyDescent="0.25">
      <c r="A16" s="159">
        <v>124</v>
      </c>
      <c r="B16" s="155" t="s">
        <v>355</v>
      </c>
      <c r="C16" s="149">
        <v>0</v>
      </c>
      <c r="D16" s="149">
        <v>0</v>
      </c>
      <c r="E16" s="149">
        <v>0</v>
      </c>
      <c r="F16" s="149">
        <v>0</v>
      </c>
      <c r="G16" s="149">
        <v>0</v>
      </c>
      <c r="H16" s="149">
        <v>0</v>
      </c>
      <c r="I16" s="149">
        <v>0</v>
      </c>
      <c r="J16" s="149">
        <v>0</v>
      </c>
      <c r="K16" s="149">
        <v>0</v>
      </c>
      <c r="L16" s="149">
        <v>0</v>
      </c>
      <c r="M16" s="147">
        <f t="shared" si="2"/>
        <v>0</v>
      </c>
      <c r="N16" s="158"/>
      <c r="O16">
        <v>106</v>
      </c>
    </row>
    <row r="17" spans="1:15" customFormat="1" ht="25.5" customHeight="1" x14ac:dyDescent="0.25">
      <c r="A17" s="152">
        <v>1300</v>
      </c>
      <c r="B17" s="153" t="s">
        <v>356</v>
      </c>
      <c r="C17" s="146">
        <f>SUM(C18:C25)</f>
        <v>372399.25</v>
      </c>
      <c r="D17" s="146">
        <f>SUM(D18:D25)</f>
        <v>0</v>
      </c>
      <c r="E17" s="146">
        <f t="shared" ref="E17:N17" si="4">SUM(E18:E25)</f>
        <v>0</v>
      </c>
      <c r="F17" s="146">
        <f t="shared" si="4"/>
        <v>359603</v>
      </c>
      <c r="G17" s="146">
        <f t="shared" si="4"/>
        <v>1042197.75</v>
      </c>
      <c r="H17" s="146">
        <f t="shared" si="4"/>
        <v>0</v>
      </c>
      <c r="I17" s="146">
        <f t="shared" si="4"/>
        <v>0</v>
      </c>
      <c r="J17" s="146">
        <f t="shared" si="4"/>
        <v>0</v>
      </c>
      <c r="K17" s="146">
        <f t="shared" si="4"/>
        <v>0</v>
      </c>
      <c r="L17" s="146">
        <f t="shared" si="4"/>
        <v>0</v>
      </c>
      <c r="M17" s="146">
        <f t="shared" si="2"/>
        <v>1774200</v>
      </c>
      <c r="N17" s="162">
        <f t="shared" si="4"/>
        <v>0</v>
      </c>
      <c r="O17">
        <v>199</v>
      </c>
    </row>
    <row r="18" spans="1:15" customFormat="1" ht="25.5" customHeight="1" x14ac:dyDescent="0.25">
      <c r="A18" s="159">
        <v>131</v>
      </c>
      <c r="B18" s="155" t="s">
        <v>357</v>
      </c>
      <c r="C18" s="149">
        <v>0</v>
      </c>
      <c r="D18" s="149">
        <v>0</v>
      </c>
      <c r="E18" s="149">
        <v>0</v>
      </c>
      <c r="F18" s="149">
        <v>0</v>
      </c>
      <c r="G18" s="149">
        <v>0</v>
      </c>
      <c r="H18" s="149">
        <v>0</v>
      </c>
      <c r="I18" s="149">
        <v>0</v>
      </c>
      <c r="J18" s="149">
        <v>0</v>
      </c>
      <c r="K18" s="149">
        <v>0</v>
      </c>
      <c r="L18" s="149">
        <v>0</v>
      </c>
      <c r="M18" s="147">
        <f t="shared" si="2"/>
        <v>0</v>
      </c>
      <c r="N18" s="158"/>
    </row>
    <row r="19" spans="1:15" customFormat="1" ht="25.5" customHeight="1" x14ac:dyDescent="0.25">
      <c r="A19" s="159">
        <v>132</v>
      </c>
      <c r="B19" s="155" t="s">
        <v>358</v>
      </c>
      <c r="C19" s="149">
        <v>347399.25</v>
      </c>
      <c r="D19" s="149">
        <v>0</v>
      </c>
      <c r="E19" s="149">
        <v>0</v>
      </c>
      <c r="F19" s="149">
        <v>359603</v>
      </c>
      <c r="G19" s="149">
        <v>1042197.75</v>
      </c>
      <c r="H19" s="149">
        <v>0</v>
      </c>
      <c r="I19" s="149">
        <v>0</v>
      </c>
      <c r="J19" s="149">
        <v>0</v>
      </c>
      <c r="K19" s="149">
        <v>0</v>
      </c>
      <c r="L19" s="149">
        <v>0</v>
      </c>
      <c r="M19" s="147">
        <f t="shared" si="2"/>
        <v>1749200</v>
      </c>
      <c r="N19" s="158"/>
      <c r="O19" s="35" t="s">
        <v>359</v>
      </c>
    </row>
    <row r="20" spans="1:15" customFormat="1" ht="25.5" customHeight="1" x14ac:dyDescent="0.25">
      <c r="A20" s="159">
        <v>133</v>
      </c>
      <c r="B20" s="155" t="s">
        <v>360</v>
      </c>
      <c r="C20" s="149">
        <v>15000</v>
      </c>
      <c r="D20" s="149">
        <v>0</v>
      </c>
      <c r="E20" s="149">
        <v>0</v>
      </c>
      <c r="F20" s="149" t="s">
        <v>1697</v>
      </c>
      <c r="G20" s="149">
        <v>0</v>
      </c>
      <c r="H20" s="149">
        <v>0</v>
      </c>
      <c r="I20" s="149">
        <v>0</v>
      </c>
      <c r="J20" s="149">
        <v>0</v>
      </c>
      <c r="K20" s="149">
        <v>0</v>
      </c>
      <c r="L20" s="149">
        <v>0</v>
      </c>
      <c r="M20" s="147">
        <f t="shared" si="2"/>
        <v>15000</v>
      </c>
      <c r="N20" s="158"/>
      <c r="O20">
        <v>201</v>
      </c>
    </row>
    <row r="21" spans="1:15" customFormat="1" ht="25.5" customHeight="1" x14ac:dyDescent="0.25">
      <c r="A21" s="159">
        <v>134</v>
      </c>
      <c r="B21" s="155" t="s">
        <v>361</v>
      </c>
      <c r="C21" s="149">
        <v>10000</v>
      </c>
      <c r="D21" s="149">
        <v>0</v>
      </c>
      <c r="E21" s="149">
        <v>0</v>
      </c>
      <c r="F21" s="149">
        <v>0</v>
      </c>
      <c r="G21" s="149">
        <v>0</v>
      </c>
      <c r="H21" s="149">
        <v>0</v>
      </c>
      <c r="I21" s="149">
        <v>0</v>
      </c>
      <c r="J21" s="149">
        <v>0</v>
      </c>
      <c r="K21" s="149">
        <v>0</v>
      </c>
      <c r="L21" s="149">
        <v>0</v>
      </c>
      <c r="M21" s="147">
        <f t="shared" si="2"/>
        <v>10000</v>
      </c>
      <c r="N21" s="158"/>
      <c r="O21">
        <v>203</v>
      </c>
    </row>
    <row r="22" spans="1:15" customFormat="1" ht="25.5" customHeight="1" x14ac:dyDescent="0.25">
      <c r="A22" s="159">
        <v>135</v>
      </c>
      <c r="B22" s="155" t="s">
        <v>362</v>
      </c>
      <c r="C22" s="149">
        <v>0</v>
      </c>
      <c r="D22" s="149">
        <v>0</v>
      </c>
      <c r="E22" s="149">
        <v>0</v>
      </c>
      <c r="F22" s="149">
        <v>0</v>
      </c>
      <c r="G22" s="149">
        <v>0</v>
      </c>
      <c r="H22" s="149">
        <v>0</v>
      </c>
      <c r="I22" s="149">
        <v>0</v>
      </c>
      <c r="J22" s="149">
        <v>0</v>
      </c>
      <c r="K22" s="149">
        <v>0</v>
      </c>
      <c r="L22" s="149">
        <v>0</v>
      </c>
      <c r="M22" s="147">
        <f t="shared" si="2"/>
        <v>0</v>
      </c>
      <c r="N22" s="158"/>
      <c r="O22">
        <v>205</v>
      </c>
    </row>
    <row r="23" spans="1:15" customFormat="1" ht="25.5" x14ac:dyDescent="0.25">
      <c r="A23" s="159">
        <v>136</v>
      </c>
      <c r="B23" s="155" t="s">
        <v>363</v>
      </c>
      <c r="C23" s="149">
        <v>0</v>
      </c>
      <c r="D23" s="149">
        <v>0</v>
      </c>
      <c r="E23" s="149">
        <v>0</v>
      </c>
      <c r="F23" s="149">
        <v>0</v>
      </c>
      <c r="G23" s="149">
        <v>0</v>
      </c>
      <c r="H23" s="149">
        <v>0</v>
      </c>
      <c r="I23" s="149">
        <v>0</v>
      </c>
      <c r="J23" s="149">
        <v>0</v>
      </c>
      <c r="K23" s="149">
        <v>0</v>
      </c>
      <c r="L23" s="149">
        <v>0</v>
      </c>
      <c r="M23" s="147">
        <f t="shared" si="2"/>
        <v>0</v>
      </c>
      <c r="N23" s="158"/>
      <c r="O23">
        <v>207</v>
      </c>
    </row>
    <row r="24" spans="1:15" customFormat="1" ht="25.5" customHeight="1" x14ac:dyDescent="0.25">
      <c r="A24" s="159">
        <v>137</v>
      </c>
      <c r="B24" s="155" t="s">
        <v>364</v>
      </c>
      <c r="C24" s="149">
        <v>0</v>
      </c>
      <c r="D24" s="149">
        <v>0</v>
      </c>
      <c r="E24" s="149">
        <v>0</v>
      </c>
      <c r="F24" s="149">
        <v>0</v>
      </c>
      <c r="G24" s="149">
        <v>0</v>
      </c>
      <c r="H24" s="149">
        <v>0</v>
      </c>
      <c r="I24" s="149">
        <v>0</v>
      </c>
      <c r="J24" s="149">
        <v>0</v>
      </c>
      <c r="K24" s="149">
        <v>0</v>
      </c>
      <c r="L24" s="149">
        <v>0</v>
      </c>
      <c r="M24" s="147">
        <f t="shared" si="2"/>
        <v>0</v>
      </c>
      <c r="N24" s="158"/>
      <c r="O24">
        <v>209</v>
      </c>
    </row>
    <row r="25" spans="1:15" customFormat="1" ht="25.5" x14ac:dyDescent="0.25">
      <c r="A25" s="159">
        <v>138</v>
      </c>
      <c r="B25" s="155" t="s">
        <v>365</v>
      </c>
      <c r="C25" s="149">
        <v>0</v>
      </c>
      <c r="D25" s="149">
        <v>0</v>
      </c>
      <c r="E25" s="149">
        <v>0</v>
      </c>
      <c r="F25" s="149">
        <v>0</v>
      </c>
      <c r="G25" s="149">
        <v>0</v>
      </c>
      <c r="H25" s="149">
        <v>0</v>
      </c>
      <c r="I25" s="149">
        <v>0</v>
      </c>
      <c r="J25" s="149">
        <v>0</v>
      </c>
      <c r="K25" s="149">
        <v>0</v>
      </c>
      <c r="L25" s="149">
        <v>0</v>
      </c>
      <c r="M25" s="147">
        <f t="shared" si="2"/>
        <v>0</v>
      </c>
      <c r="N25" s="158"/>
      <c r="O25">
        <v>211</v>
      </c>
    </row>
    <row r="26" spans="1:15" customFormat="1" ht="25.5" customHeight="1" x14ac:dyDescent="0.25">
      <c r="A26" s="152">
        <v>1400</v>
      </c>
      <c r="B26" s="153" t="s">
        <v>366</v>
      </c>
      <c r="C26" s="146">
        <f t="shared" ref="C26:N26" si="5">SUM(C27:C30)</f>
        <v>0</v>
      </c>
      <c r="D26" s="146">
        <f>SUM(D27:D30)</f>
        <v>0</v>
      </c>
      <c r="E26" s="146">
        <f t="shared" si="5"/>
        <v>0</v>
      </c>
      <c r="F26" s="146">
        <f t="shared" si="5"/>
        <v>0</v>
      </c>
      <c r="G26" s="146">
        <f t="shared" si="5"/>
        <v>0</v>
      </c>
      <c r="H26" s="146">
        <f t="shared" si="5"/>
        <v>0</v>
      </c>
      <c r="I26" s="146">
        <f t="shared" si="5"/>
        <v>0</v>
      </c>
      <c r="J26" s="146">
        <f t="shared" si="5"/>
        <v>0</v>
      </c>
      <c r="K26" s="146">
        <f t="shared" si="5"/>
        <v>0</v>
      </c>
      <c r="L26" s="146">
        <f t="shared" si="5"/>
        <v>0</v>
      </c>
      <c r="M26" s="146">
        <f t="shared" si="2"/>
        <v>0</v>
      </c>
      <c r="N26" s="162">
        <f t="shared" si="5"/>
        <v>0</v>
      </c>
      <c r="O26">
        <v>213</v>
      </c>
    </row>
    <row r="27" spans="1:15" customFormat="1" ht="25.5" customHeight="1" x14ac:dyDescent="0.25">
      <c r="A27" s="159">
        <v>141</v>
      </c>
      <c r="B27" s="155" t="s">
        <v>367</v>
      </c>
      <c r="C27" s="149">
        <v>0</v>
      </c>
      <c r="D27" s="149">
        <v>0</v>
      </c>
      <c r="E27" s="149">
        <v>0</v>
      </c>
      <c r="F27" s="149">
        <v>0</v>
      </c>
      <c r="G27" s="149">
        <v>0</v>
      </c>
      <c r="H27" s="149">
        <v>0</v>
      </c>
      <c r="I27" s="149">
        <v>0</v>
      </c>
      <c r="J27" s="149">
        <v>0</v>
      </c>
      <c r="K27" s="149">
        <v>0</v>
      </c>
      <c r="L27" s="149">
        <v>0</v>
      </c>
      <c r="M27" s="147">
        <f t="shared" si="2"/>
        <v>0</v>
      </c>
      <c r="N27" s="158"/>
      <c r="O27">
        <v>215</v>
      </c>
    </row>
    <row r="28" spans="1:15" customFormat="1" ht="25.5" customHeight="1" x14ac:dyDescent="0.25">
      <c r="A28" s="159">
        <v>142</v>
      </c>
      <c r="B28" s="155" t="s">
        <v>368</v>
      </c>
      <c r="C28" s="149">
        <v>0</v>
      </c>
      <c r="D28" s="149">
        <v>0</v>
      </c>
      <c r="E28" s="149">
        <v>0</v>
      </c>
      <c r="F28" s="149">
        <v>0</v>
      </c>
      <c r="G28" s="149">
        <v>0</v>
      </c>
      <c r="H28" s="149">
        <v>0</v>
      </c>
      <c r="I28" s="149">
        <v>0</v>
      </c>
      <c r="J28" s="149">
        <v>0</v>
      </c>
      <c r="K28" s="149">
        <v>0</v>
      </c>
      <c r="L28" s="149">
        <v>0</v>
      </c>
      <c r="M28" s="147">
        <f t="shared" si="2"/>
        <v>0</v>
      </c>
      <c r="N28" s="158"/>
      <c r="O28">
        <v>217</v>
      </c>
    </row>
    <row r="29" spans="1:15" customFormat="1" ht="25.5" customHeight="1" x14ac:dyDescent="0.25">
      <c r="A29" s="159">
        <v>143</v>
      </c>
      <c r="B29" s="155" t="s">
        <v>369</v>
      </c>
      <c r="C29" s="149">
        <v>0</v>
      </c>
      <c r="D29" s="149">
        <v>0</v>
      </c>
      <c r="E29" s="149">
        <v>0</v>
      </c>
      <c r="F29" s="149">
        <v>0</v>
      </c>
      <c r="G29" s="149">
        <v>0</v>
      </c>
      <c r="H29" s="149">
        <v>0</v>
      </c>
      <c r="I29" s="149">
        <v>0</v>
      </c>
      <c r="J29" s="149">
        <v>0</v>
      </c>
      <c r="K29" s="149">
        <v>0</v>
      </c>
      <c r="L29" s="149">
        <v>0</v>
      </c>
      <c r="M29" s="147">
        <f t="shared" si="2"/>
        <v>0</v>
      </c>
      <c r="N29" s="158"/>
      <c r="O29">
        <v>219</v>
      </c>
    </row>
    <row r="30" spans="1:15" customFormat="1" ht="25.5" customHeight="1" x14ac:dyDescent="0.25">
      <c r="A30" s="159">
        <v>144</v>
      </c>
      <c r="B30" s="155" t="s">
        <v>370</v>
      </c>
      <c r="C30" s="149">
        <v>0</v>
      </c>
      <c r="D30" s="149">
        <v>0</v>
      </c>
      <c r="E30" s="149">
        <v>0</v>
      </c>
      <c r="F30" s="149">
        <v>0</v>
      </c>
      <c r="G30" s="149">
        <v>0</v>
      </c>
      <c r="H30" s="149">
        <v>0</v>
      </c>
      <c r="I30" s="149">
        <v>0</v>
      </c>
      <c r="J30" s="149">
        <v>0</v>
      </c>
      <c r="K30" s="149">
        <v>0</v>
      </c>
      <c r="L30" s="149">
        <v>0</v>
      </c>
      <c r="M30" s="147">
        <f t="shared" si="2"/>
        <v>0</v>
      </c>
      <c r="N30" s="158"/>
      <c r="O30">
        <v>221</v>
      </c>
    </row>
    <row r="31" spans="1:15" customFormat="1" ht="25.5" customHeight="1" x14ac:dyDescent="0.25">
      <c r="A31" s="152">
        <v>1500</v>
      </c>
      <c r="B31" s="153" t="s">
        <v>371</v>
      </c>
      <c r="C31" s="146">
        <f t="shared" ref="C31:N31" si="6">SUM(C32:C37)</f>
        <v>0</v>
      </c>
      <c r="D31" s="146">
        <f>SUM(D32:D37)</f>
        <v>0</v>
      </c>
      <c r="E31" s="146">
        <f t="shared" si="6"/>
        <v>0</v>
      </c>
      <c r="F31" s="146">
        <f t="shared" si="6"/>
        <v>0</v>
      </c>
      <c r="G31" s="146">
        <f t="shared" si="6"/>
        <v>0</v>
      </c>
      <c r="H31" s="146">
        <f t="shared" si="6"/>
        <v>0</v>
      </c>
      <c r="I31" s="146">
        <f t="shared" si="6"/>
        <v>0</v>
      </c>
      <c r="J31" s="146">
        <f t="shared" si="6"/>
        <v>0</v>
      </c>
      <c r="K31" s="146">
        <f t="shared" si="6"/>
        <v>0</v>
      </c>
      <c r="L31" s="146">
        <f t="shared" si="6"/>
        <v>0</v>
      </c>
      <c r="M31" s="146">
        <f t="shared" si="2"/>
        <v>0</v>
      </c>
      <c r="N31" s="162">
        <f t="shared" si="6"/>
        <v>0</v>
      </c>
      <c r="O31">
        <v>223</v>
      </c>
    </row>
    <row r="32" spans="1:15" customFormat="1" ht="25.5" customHeight="1" x14ac:dyDescent="0.25">
      <c r="A32" s="159">
        <v>151</v>
      </c>
      <c r="B32" s="155" t="s">
        <v>372</v>
      </c>
      <c r="C32" s="149">
        <v>0</v>
      </c>
      <c r="D32" s="149">
        <v>0</v>
      </c>
      <c r="E32" s="149">
        <v>0</v>
      </c>
      <c r="F32" s="149">
        <v>0</v>
      </c>
      <c r="G32" s="149">
        <v>0</v>
      </c>
      <c r="H32" s="149">
        <v>0</v>
      </c>
      <c r="I32" s="149">
        <v>0</v>
      </c>
      <c r="J32" s="149">
        <v>0</v>
      </c>
      <c r="K32" s="149">
        <v>0</v>
      </c>
      <c r="L32" s="149">
        <v>0</v>
      </c>
      <c r="M32" s="147">
        <f t="shared" si="2"/>
        <v>0</v>
      </c>
      <c r="N32" s="158"/>
      <c r="O32">
        <v>225</v>
      </c>
    </row>
    <row r="33" spans="1:15" customFormat="1" ht="25.5" customHeight="1" x14ac:dyDescent="0.25">
      <c r="A33" s="159">
        <v>152</v>
      </c>
      <c r="B33" s="155" t="s">
        <v>286</v>
      </c>
      <c r="C33" s="149">
        <v>0</v>
      </c>
      <c r="D33" s="149">
        <v>0</v>
      </c>
      <c r="E33" s="149">
        <v>0</v>
      </c>
      <c r="F33" s="149">
        <v>0</v>
      </c>
      <c r="G33" s="149">
        <v>0</v>
      </c>
      <c r="H33" s="149">
        <v>0</v>
      </c>
      <c r="I33" s="149">
        <v>0</v>
      </c>
      <c r="J33" s="149">
        <v>0</v>
      </c>
      <c r="K33" s="149">
        <v>0</v>
      </c>
      <c r="L33" s="149">
        <v>0</v>
      </c>
      <c r="M33" s="147">
        <f t="shared" si="2"/>
        <v>0</v>
      </c>
      <c r="N33" s="158"/>
      <c r="O33">
        <v>227</v>
      </c>
    </row>
    <row r="34" spans="1:15" customFormat="1" ht="25.5" customHeight="1" x14ac:dyDescent="0.25">
      <c r="A34" s="159">
        <v>153</v>
      </c>
      <c r="B34" s="155" t="s">
        <v>373</v>
      </c>
      <c r="C34" s="149">
        <v>0</v>
      </c>
      <c r="D34" s="149">
        <v>0</v>
      </c>
      <c r="E34" s="149">
        <v>0</v>
      </c>
      <c r="F34" s="149">
        <v>0</v>
      </c>
      <c r="G34" s="149">
        <v>0</v>
      </c>
      <c r="H34" s="149">
        <v>0</v>
      </c>
      <c r="I34" s="149">
        <v>0</v>
      </c>
      <c r="J34" s="149">
        <v>0</v>
      </c>
      <c r="K34" s="149">
        <v>0</v>
      </c>
      <c r="L34" s="149">
        <v>0</v>
      </c>
      <c r="M34" s="147">
        <f t="shared" si="2"/>
        <v>0</v>
      </c>
      <c r="N34" s="158"/>
      <c r="O34">
        <v>229</v>
      </c>
    </row>
    <row r="35" spans="1:15" customFormat="1" ht="25.5" customHeight="1" x14ac:dyDescent="0.25">
      <c r="A35" s="159">
        <v>154</v>
      </c>
      <c r="B35" s="155" t="s">
        <v>374</v>
      </c>
      <c r="C35" s="149">
        <v>0</v>
      </c>
      <c r="D35" s="149">
        <v>0</v>
      </c>
      <c r="E35" s="149">
        <v>0</v>
      </c>
      <c r="F35" s="149">
        <v>0</v>
      </c>
      <c r="G35" s="149">
        <v>0</v>
      </c>
      <c r="H35" s="149">
        <v>0</v>
      </c>
      <c r="I35" s="149">
        <v>0</v>
      </c>
      <c r="J35" s="149">
        <v>0</v>
      </c>
      <c r="K35" s="149">
        <v>0</v>
      </c>
      <c r="L35" s="149">
        <v>0</v>
      </c>
      <c r="M35" s="147">
        <f t="shared" si="2"/>
        <v>0</v>
      </c>
      <c r="N35" s="158"/>
      <c r="O35" s="35" t="s">
        <v>375</v>
      </c>
    </row>
    <row r="36" spans="1:15" customFormat="1" ht="25.5" customHeight="1" x14ac:dyDescent="0.25">
      <c r="A36" s="159">
        <v>155</v>
      </c>
      <c r="B36" s="155" t="s">
        <v>376</v>
      </c>
      <c r="C36" s="149">
        <v>0</v>
      </c>
      <c r="D36" s="149">
        <v>0</v>
      </c>
      <c r="E36" s="149">
        <v>0</v>
      </c>
      <c r="F36" s="149">
        <v>0</v>
      </c>
      <c r="G36" s="149">
        <v>0</v>
      </c>
      <c r="H36" s="149">
        <v>0</v>
      </c>
      <c r="I36" s="149">
        <v>0</v>
      </c>
      <c r="J36" s="149">
        <v>0</v>
      </c>
      <c r="K36" s="149">
        <v>0</v>
      </c>
      <c r="L36" s="149">
        <v>0</v>
      </c>
      <c r="M36" s="147">
        <f t="shared" si="2"/>
        <v>0</v>
      </c>
      <c r="N36" s="158"/>
      <c r="O36">
        <v>202</v>
      </c>
    </row>
    <row r="37" spans="1:15" customFormat="1" ht="25.5" customHeight="1" x14ac:dyDescent="0.25">
      <c r="A37" s="159">
        <v>159</v>
      </c>
      <c r="B37" s="155" t="s">
        <v>377</v>
      </c>
      <c r="C37" s="149">
        <v>0</v>
      </c>
      <c r="D37" s="149">
        <v>0</v>
      </c>
      <c r="E37" s="149">
        <v>0</v>
      </c>
      <c r="F37" s="149">
        <v>0</v>
      </c>
      <c r="G37" s="149">
        <v>0</v>
      </c>
      <c r="H37" s="149">
        <v>0</v>
      </c>
      <c r="I37" s="149">
        <v>0</v>
      </c>
      <c r="J37" s="149">
        <v>0</v>
      </c>
      <c r="K37" s="149">
        <v>0</v>
      </c>
      <c r="L37" s="149">
        <v>0</v>
      </c>
      <c r="M37" s="147">
        <f t="shared" si="2"/>
        <v>0</v>
      </c>
      <c r="N37" s="158"/>
      <c r="O37">
        <v>204</v>
      </c>
    </row>
    <row r="38" spans="1:15" customFormat="1" ht="25.5" customHeight="1" x14ac:dyDescent="0.25">
      <c r="A38" s="152">
        <v>1600</v>
      </c>
      <c r="B38" s="131" t="s">
        <v>378</v>
      </c>
      <c r="C38" s="146">
        <f t="shared" ref="C38:N38" si="7">SUM(C39)</f>
        <v>0</v>
      </c>
      <c r="D38" s="146">
        <f t="shared" si="7"/>
        <v>0</v>
      </c>
      <c r="E38" s="146">
        <f t="shared" si="7"/>
        <v>0</v>
      </c>
      <c r="F38" s="146">
        <f t="shared" si="7"/>
        <v>0</v>
      </c>
      <c r="G38" s="146">
        <f t="shared" si="7"/>
        <v>0</v>
      </c>
      <c r="H38" s="146">
        <f t="shared" si="7"/>
        <v>0</v>
      </c>
      <c r="I38" s="146">
        <f t="shared" si="7"/>
        <v>0</v>
      </c>
      <c r="J38" s="146">
        <f t="shared" si="7"/>
        <v>0</v>
      </c>
      <c r="K38" s="146">
        <f t="shared" si="7"/>
        <v>0</v>
      </c>
      <c r="L38" s="146">
        <f t="shared" si="7"/>
        <v>0</v>
      </c>
      <c r="M38" s="146">
        <f t="shared" si="2"/>
        <v>0</v>
      </c>
      <c r="N38" s="162">
        <f t="shared" si="7"/>
        <v>0</v>
      </c>
      <c r="O38">
        <v>206</v>
      </c>
    </row>
    <row r="39" spans="1:15" customFormat="1" ht="30" customHeight="1" x14ac:dyDescent="0.25">
      <c r="A39" s="159">
        <v>161</v>
      </c>
      <c r="B39" s="155" t="s">
        <v>379</v>
      </c>
      <c r="C39" s="149">
        <v>0</v>
      </c>
      <c r="D39" s="149">
        <v>0</v>
      </c>
      <c r="E39" s="149">
        <v>0</v>
      </c>
      <c r="F39" s="149">
        <v>0</v>
      </c>
      <c r="G39" s="149">
        <v>0</v>
      </c>
      <c r="H39" s="149">
        <v>0</v>
      </c>
      <c r="I39" s="149">
        <v>0</v>
      </c>
      <c r="J39" s="149">
        <v>0</v>
      </c>
      <c r="K39" s="149">
        <v>0</v>
      </c>
      <c r="L39" s="149">
        <v>0</v>
      </c>
      <c r="M39" s="147">
        <f t="shared" si="2"/>
        <v>0</v>
      </c>
      <c r="N39" s="158"/>
      <c r="O39">
        <v>208</v>
      </c>
    </row>
    <row r="40" spans="1:15" customFormat="1" ht="25.5" customHeight="1" x14ac:dyDescent="0.25">
      <c r="A40" s="163">
        <v>1700</v>
      </c>
      <c r="B40" s="153" t="s">
        <v>380</v>
      </c>
      <c r="C40" s="146">
        <f t="shared" ref="C40:N40" si="8">SUM(C41:C42)</f>
        <v>0</v>
      </c>
      <c r="D40" s="146">
        <f>SUM(D41:D42)</f>
        <v>0</v>
      </c>
      <c r="E40" s="146">
        <f t="shared" si="8"/>
        <v>0</v>
      </c>
      <c r="F40" s="146">
        <f t="shared" si="8"/>
        <v>0</v>
      </c>
      <c r="G40" s="146">
        <f t="shared" si="8"/>
        <v>0</v>
      </c>
      <c r="H40" s="146">
        <f t="shared" si="8"/>
        <v>0</v>
      </c>
      <c r="I40" s="146">
        <f t="shared" si="8"/>
        <v>0</v>
      </c>
      <c r="J40" s="146">
        <f t="shared" si="8"/>
        <v>0</v>
      </c>
      <c r="K40" s="146">
        <f t="shared" si="8"/>
        <v>0</v>
      </c>
      <c r="L40" s="146">
        <f t="shared" si="8"/>
        <v>0</v>
      </c>
      <c r="M40" s="146">
        <f t="shared" si="2"/>
        <v>0</v>
      </c>
      <c r="N40" s="162">
        <f t="shared" si="8"/>
        <v>0</v>
      </c>
      <c r="O40">
        <v>210</v>
      </c>
    </row>
    <row r="41" spans="1:15" customFormat="1" ht="25.5" customHeight="1" x14ac:dyDescent="0.25">
      <c r="A41" s="159">
        <v>171</v>
      </c>
      <c r="B41" s="155" t="s">
        <v>381</v>
      </c>
      <c r="C41" s="149">
        <v>0</v>
      </c>
      <c r="D41" s="149">
        <v>0</v>
      </c>
      <c r="E41" s="149">
        <v>0</v>
      </c>
      <c r="F41" s="149">
        <v>0</v>
      </c>
      <c r="G41" s="149">
        <v>0</v>
      </c>
      <c r="H41" s="149">
        <v>0</v>
      </c>
      <c r="I41" s="149">
        <v>0</v>
      </c>
      <c r="J41" s="149">
        <v>0</v>
      </c>
      <c r="K41" s="149">
        <v>0</v>
      </c>
      <c r="L41" s="149">
        <v>0</v>
      </c>
      <c r="M41" s="147">
        <f t="shared" si="2"/>
        <v>0</v>
      </c>
      <c r="N41" s="158"/>
      <c r="O41">
        <v>212</v>
      </c>
    </row>
    <row r="42" spans="1:15" customFormat="1" ht="25.5" customHeight="1" x14ac:dyDescent="0.25">
      <c r="A42" s="159">
        <v>172</v>
      </c>
      <c r="B42" s="155" t="s">
        <v>382</v>
      </c>
      <c r="C42" s="149">
        <v>0</v>
      </c>
      <c r="D42" s="149">
        <v>0</v>
      </c>
      <c r="E42" s="149">
        <v>0</v>
      </c>
      <c r="F42" s="149">
        <v>0</v>
      </c>
      <c r="G42" s="149">
        <v>0</v>
      </c>
      <c r="H42" s="149">
        <v>0</v>
      </c>
      <c r="I42" s="149">
        <v>0</v>
      </c>
      <c r="J42" s="149">
        <v>0</v>
      </c>
      <c r="K42" s="149">
        <v>0</v>
      </c>
      <c r="L42" s="149">
        <v>0</v>
      </c>
      <c r="M42" s="147">
        <f t="shared" si="2"/>
        <v>0</v>
      </c>
      <c r="N42" s="158"/>
      <c r="O42">
        <v>214</v>
      </c>
    </row>
    <row r="43" spans="1:15" customFormat="1" ht="25.5" customHeight="1" x14ac:dyDescent="0.25">
      <c r="A43" s="403">
        <v>2000</v>
      </c>
      <c r="B43" s="404" t="s">
        <v>54</v>
      </c>
      <c r="C43" s="402">
        <f t="shared" ref="C43:N43" si="9">C44+C53+C57+C67+C77+C85+C88+C94+C98</f>
        <v>409041.2</v>
      </c>
      <c r="D43" s="402">
        <f>D44+D53+D57+D67+D77+D85+D88+D94+D98</f>
        <v>0</v>
      </c>
      <c r="E43" s="402">
        <f t="shared" si="9"/>
        <v>0</v>
      </c>
      <c r="F43" s="402">
        <f t="shared" si="9"/>
        <v>61800</v>
      </c>
      <c r="G43" s="402">
        <f t="shared" si="9"/>
        <v>1297679</v>
      </c>
      <c r="H43" s="402">
        <f t="shared" si="9"/>
        <v>0</v>
      </c>
      <c r="I43" s="402">
        <f t="shared" si="9"/>
        <v>0</v>
      </c>
      <c r="J43" s="402">
        <f t="shared" si="9"/>
        <v>0</v>
      </c>
      <c r="K43" s="402">
        <f t="shared" si="9"/>
        <v>0</v>
      </c>
      <c r="L43" s="402">
        <f t="shared" si="9"/>
        <v>0</v>
      </c>
      <c r="M43" s="402">
        <f t="shared" si="2"/>
        <v>1768520.2</v>
      </c>
      <c r="N43" s="164">
        <f t="shared" si="9"/>
        <v>0</v>
      </c>
      <c r="O43">
        <v>216</v>
      </c>
    </row>
    <row r="44" spans="1:15" customFormat="1" ht="30" x14ac:dyDescent="0.25">
      <c r="A44" s="152">
        <v>2100</v>
      </c>
      <c r="B44" s="153" t="s">
        <v>383</v>
      </c>
      <c r="C44" s="146">
        <f>SUM(C45:C52)</f>
        <v>0</v>
      </c>
      <c r="D44" s="146">
        <f>SUM(D45:D52)</f>
        <v>0</v>
      </c>
      <c r="E44" s="146">
        <f t="shared" ref="E44:N44" si="10">SUM(E45:E52)</f>
        <v>0</v>
      </c>
      <c r="F44" s="146">
        <f t="shared" si="10"/>
        <v>0</v>
      </c>
      <c r="G44" s="146">
        <f>SUM(G45:G52)</f>
        <v>307529</v>
      </c>
      <c r="H44" s="146">
        <f t="shared" si="10"/>
        <v>0</v>
      </c>
      <c r="I44" s="146">
        <f t="shared" si="10"/>
        <v>0</v>
      </c>
      <c r="J44" s="146">
        <f t="shared" si="10"/>
        <v>0</v>
      </c>
      <c r="K44" s="146">
        <f t="shared" si="10"/>
        <v>0</v>
      </c>
      <c r="L44" s="146">
        <f t="shared" si="10"/>
        <v>0</v>
      </c>
      <c r="M44" s="146">
        <f t="shared" si="2"/>
        <v>307529</v>
      </c>
      <c r="N44" s="162">
        <f t="shared" si="10"/>
        <v>0</v>
      </c>
      <c r="O44">
        <v>224</v>
      </c>
    </row>
    <row r="45" spans="1:15" customFormat="1" ht="25.5" customHeight="1" x14ac:dyDescent="0.25">
      <c r="A45" s="159">
        <v>211</v>
      </c>
      <c r="B45" s="155" t="s">
        <v>384</v>
      </c>
      <c r="C45" s="149"/>
      <c r="D45" s="149">
        <v>0</v>
      </c>
      <c r="E45" s="149">
        <v>0</v>
      </c>
      <c r="F45" s="149">
        <v>0</v>
      </c>
      <c r="G45" s="149">
        <v>45320</v>
      </c>
      <c r="H45" s="149">
        <v>0</v>
      </c>
      <c r="I45" s="149">
        <v>0</v>
      </c>
      <c r="J45" s="149">
        <v>0</v>
      </c>
      <c r="K45" s="149">
        <v>0</v>
      </c>
      <c r="L45" s="149">
        <v>0</v>
      </c>
      <c r="M45" s="147">
        <f t="shared" ref="M45:M52" si="11">SUM(C45:L45)</f>
        <v>45320</v>
      </c>
      <c r="N45" s="158"/>
      <c r="O45">
        <v>226</v>
      </c>
    </row>
    <row r="46" spans="1:15" customFormat="1" ht="25.5" customHeight="1" x14ac:dyDescent="0.25">
      <c r="A46" s="159">
        <v>212</v>
      </c>
      <c r="B46" s="155" t="s">
        <v>385</v>
      </c>
      <c r="C46" s="149"/>
      <c r="D46" s="149">
        <v>0</v>
      </c>
      <c r="E46" s="149">
        <v>0</v>
      </c>
      <c r="F46" s="149">
        <v>0</v>
      </c>
      <c r="G46" s="149">
        <v>69010</v>
      </c>
      <c r="H46" s="149">
        <v>0</v>
      </c>
      <c r="I46" s="149">
        <v>0</v>
      </c>
      <c r="J46" s="149">
        <v>0</v>
      </c>
      <c r="K46" s="149">
        <v>0</v>
      </c>
      <c r="L46" s="149">
        <v>0</v>
      </c>
      <c r="M46" s="147">
        <f t="shared" si="11"/>
        <v>69010</v>
      </c>
      <c r="N46" s="158"/>
      <c r="O46">
        <v>228</v>
      </c>
    </row>
    <row r="47" spans="1:15" customFormat="1" ht="25.5" customHeight="1" x14ac:dyDescent="0.25">
      <c r="A47" s="159">
        <v>213</v>
      </c>
      <c r="B47" s="155" t="s">
        <v>386</v>
      </c>
      <c r="C47" s="149"/>
      <c r="D47" s="149">
        <v>0</v>
      </c>
      <c r="E47" s="149">
        <v>0</v>
      </c>
      <c r="F47" s="149">
        <v>0</v>
      </c>
      <c r="G47" s="149">
        <v>0</v>
      </c>
      <c r="H47" s="149">
        <v>0</v>
      </c>
      <c r="I47" s="149">
        <v>0</v>
      </c>
      <c r="J47" s="149">
        <v>0</v>
      </c>
      <c r="K47" s="149">
        <v>0</v>
      </c>
      <c r="L47" s="149">
        <v>0</v>
      </c>
      <c r="M47" s="147">
        <f t="shared" si="11"/>
        <v>0</v>
      </c>
      <c r="N47" s="158"/>
      <c r="O47">
        <v>230</v>
      </c>
    </row>
    <row r="48" spans="1:15" customFormat="1" ht="34.5" customHeight="1" x14ac:dyDescent="0.25">
      <c r="A48" s="159">
        <v>214</v>
      </c>
      <c r="B48" s="155" t="s">
        <v>387</v>
      </c>
      <c r="C48" s="149"/>
      <c r="D48" s="149">
        <v>0</v>
      </c>
      <c r="E48" s="149">
        <v>0</v>
      </c>
      <c r="F48" s="149">
        <v>0</v>
      </c>
      <c r="G48" s="149">
        <v>40169</v>
      </c>
      <c r="H48" s="149">
        <v>0</v>
      </c>
      <c r="I48" s="149">
        <v>0</v>
      </c>
      <c r="J48" s="149">
        <v>0</v>
      </c>
      <c r="K48" s="149">
        <v>0</v>
      </c>
      <c r="L48" s="149">
        <v>0</v>
      </c>
      <c r="M48" s="147">
        <f t="shared" si="11"/>
        <v>40169</v>
      </c>
      <c r="N48" s="158"/>
    </row>
    <row r="49" spans="1:15" customFormat="1" ht="25.5" customHeight="1" x14ac:dyDescent="0.25">
      <c r="A49" s="159">
        <v>215</v>
      </c>
      <c r="B49" s="155" t="s">
        <v>388</v>
      </c>
      <c r="C49" s="149"/>
      <c r="D49" s="149"/>
      <c r="E49" s="149">
        <v>0</v>
      </c>
      <c r="F49" s="149">
        <v>0</v>
      </c>
      <c r="G49" s="149">
        <v>55080</v>
      </c>
      <c r="H49" s="149">
        <v>0</v>
      </c>
      <c r="I49" s="149">
        <v>0</v>
      </c>
      <c r="J49" s="149">
        <v>0</v>
      </c>
      <c r="K49" s="149">
        <v>0</v>
      </c>
      <c r="L49" s="149">
        <v>0</v>
      </c>
      <c r="M49" s="147">
        <f t="shared" si="11"/>
        <v>55080</v>
      </c>
      <c r="N49" s="158"/>
      <c r="O49">
        <v>301</v>
      </c>
    </row>
    <row r="50" spans="1:15" customFormat="1" ht="25.5" customHeight="1" x14ac:dyDescent="0.25">
      <c r="A50" s="159">
        <v>216</v>
      </c>
      <c r="B50" s="155" t="s">
        <v>389</v>
      </c>
      <c r="C50" s="149"/>
      <c r="D50" s="149">
        <v>0</v>
      </c>
      <c r="E50" s="149">
        <v>0</v>
      </c>
      <c r="F50" s="149">
        <v>0</v>
      </c>
      <c r="G50" s="149">
        <v>41200</v>
      </c>
      <c r="H50" s="149">
        <v>0</v>
      </c>
      <c r="I50" s="149">
        <v>0</v>
      </c>
      <c r="J50" s="149">
        <v>0</v>
      </c>
      <c r="K50" s="149">
        <v>0</v>
      </c>
      <c r="L50" s="149">
        <v>0</v>
      </c>
      <c r="M50" s="147">
        <f t="shared" si="11"/>
        <v>41200</v>
      </c>
      <c r="N50" s="158"/>
      <c r="O50">
        <v>302</v>
      </c>
    </row>
    <row r="51" spans="1:15" customFormat="1" ht="25.5" customHeight="1" x14ac:dyDescent="0.25">
      <c r="A51" s="159">
        <v>217</v>
      </c>
      <c r="B51" s="155" t="s">
        <v>390</v>
      </c>
      <c r="C51" s="149"/>
      <c r="D51" s="149">
        <v>0</v>
      </c>
      <c r="E51" s="149">
        <v>0</v>
      </c>
      <c r="F51" s="149">
        <v>0</v>
      </c>
      <c r="G51" s="149">
        <v>5250</v>
      </c>
      <c r="H51" s="149">
        <v>0</v>
      </c>
      <c r="I51" s="149">
        <v>0</v>
      </c>
      <c r="J51" s="149">
        <v>0</v>
      </c>
      <c r="K51" s="149">
        <v>0</v>
      </c>
      <c r="L51" s="149">
        <v>0</v>
      </c>
      <c r="M51" s="147">
        <f t="shared" si="11"/>
        <v>5250</v>
      </c>
      <c r="N51" s="158"/>
      <c r="O51">
        <v>303</v>
      </c>
    </row>
    <row r="52" spans="1:15" customFormat="1" ht="39.75" customHeight="1" x14ac:dyDescent="0.25">
      <c r="A52" s="159">
        <v>218</v>
      </c>
      <c r="B52" s="155" t="s">
        <v>391</v>
      </c>
      <c r="C52" s="149"/>
      <c r="D52" s="149">
        <v>0</v>
      </c>
      <c r="E52" s="149">
        <v>0</v>
      </c>
      <c r="F52" s="149">
        <v>0</v>
      </c>
      <c r="G52" s="149">
        <v>51500</v>
      </c>
      <c r="H52" s="149">
        <v>0</v>
      </c>
      <c r="I52" s="149">
        <v>0</v>
      </c>
      <c r="J52" s="149">
        <v>0</v>
      </c>
      <c r="K52" s="149">
        <v>0</v>
      </c>
      <c r="L52" s="149">
        <v>0</v>
      </c>
      <c r="M52" s="147">
        <f t="shared" si="11"/>
        <v>51500</v>
      </c>
      <c r="N52" s="158"/>
      <c r="O52">
        <v>304</v>
      </c>
    </row>
    <row r="53" spans="1:15" customFormat="1" ht="25.5" customHeight="1" x14ac:dyDescent="0.25">
      <c r="A53" s="152">
        <v>2200</v>
      </c>
      <c r="B53" s="153" t="s">
        <v>392</v>
      </c>
      <c r="C53" s="146">
        <f t="shared" ref="C53:N53" si="12">SUM(C54:C56)</f>
        <v>61950</v>
      </c>
      <c r="D53" s="146">
        <f>SUM(D54:D56)</f>
        <v>0</v>
      </c>
      <c r="E53" s="146">
        <f t="shared" si="12"/>
        <v>0</v>
      </c>
      <c r="F53" s="146">
        <f t="shared" si="12"/>
        <v>0</v>
      </c>
      <c r="G53" s="146">
        <f t="shared" si="12"/>
        <v>0</v>
      </c>
      <c r="H53" s="146">
        <f t="shared" si="12"/>
        <v>0</v>
      </c>
      <c r="I53" s="146">
        <f t="shared" si="12"/>
        <v>0</v>
      </c>
      <c r="J53" s="146">
        <f t="shared" si="12"/>
        <v>0</v>
      </c>
      <c r="K53" s="146">
        <f t="shared" si="12"/>
        <v>0</v>
      </c>
      <c r="L53" s="146">
        <f t="shared" si="12"/>
        <v>0</v>
      </c>
      <c r="M53" s="146">
        <f t="shared" si="2"/>
        <v>61950</v>
      </c>
      <c r="N53" s="162">
        <f t="shared" si="12"/>
        <v>0</v>
      </c>
      <c r="O53">
        <v>305</v>
      </c>
    </row>
    <row r="54" spans="1:15" customFormat="1" ht="25.5" customHeight="1" x14ac:dyDescent="0.25">
      <c r="A54" s="159">
        <v>221</v>
      </c>
      <c r="B54" s="155" t="s">
        <v>393</v>
      </c>
      <c r="C54" s="149">
        <v>48300</v>
      </c>
      <c r="D54" s="149">
        <v>0</v>
      </c>
      <c r="E54" s="149">
        <v>0</v>
      </c>
      <c r="F54" s="149">
        <v>0</v>
      </c>
      <c r="G54" s="149">
        <v>0</v>
      </c>
      <c r="H54" s="149">
        <v>0</v>
      </c>
      <c r="I54" s="149">
        <v>0</v>
      </c>
      <c r="J54" s="149">
        <v>0</v>
      </c>
      <c r="K54" s="149">
        <v>0</v>
      </c>
      <c r="L54" s="149">
        <v>0</v>
      </c>
      <c r="M54" s="147">
        <f t="shared" si="2"/>
        <v>48300</v>
      </c>
      <c r="N54" s="158"/>
      <c r="O54">
        <v>306</v>
      </c>
    </row>
    <row r="55" spans="1:15" customFormat="1" ht="25.5" customHeight="1" x14ac:dyDescent="0.25">
      <c r="A55" s="159">
        <v>222</v>
      </c>
      <c r="B55" s="155" t="s">
        <v>394</v>
      </c>
      <c r="C55" s="149">
        <v>0</v>
      </c>
      <c r="D55" s="149">
        <v>0</v>
      </c>
      <c r="E55" s="149">
        <v>0</v>
      </c>
      <c r="F55" s="149">
        <v>0</v>
      </c>
      <c r="G55" s="149">
        <v>0</v>
      </c>
      <c r="H55" s="149">
        <v>0</v>
      </c>
      <c r="I55" s="149">
        <v>0</v>
      </c>
      <c r="J55" s="149">
        <v>0</v>
      </c>
      <c r="K55" s="149">
        <v>0</v>
      </c>
      <c r="L55" s="149">
        <v>0</v>
      </c>
      <c r="M55" s="147">
        <f t="shared" si="2"/>
        <v>0</v>
      </c>
      <c r="N55" s="158"/>
      <c r="O55">
        <v>307</v>
      </c>
    </row>
    <row r="56" spans="1:15" customFormat="1" ht="25.5" customHeight="1" x14ac:dyDescent="0.25">
      <c r="A56" s="159">
        <v>223</v>
      </c>
      <c r="B56" s="155" t="s">
        <v>395</v>
      </c>
      <c r="C56" s="149">
        <v>13650</v>
      </c>
      <c r="D56" s="149">
        <v>0</v>
      </c>
      <c r="E56" s="149">
        <v>0</v>
      </c>
      <c r="F56" s="149">
        <v>0</v>
      </c>
      <c r="G56" s="149">
        <v>0</v>
      </c>
      <c r="H56" s="149">
        <v>0</v>
      </c>
      <c r="I56" s="149">
        <v>0</v>
      </c>
      <c r="J56" s="149">
        <v>0</v>
      </c>
      <c r="K56" s="149">
        <v>0</v>
      </c>
      <c r="L56" s="149">
        <v>0</v>
      </c>
      <c r="M56" s="147">
        <f t="shared" si="2"/>
        <v>13650</v>
      </c>
      <c r="N56" s="158"/>
      <c r="O56">
        <v>308</v>
      </c>
    </row>
    <row r="57" spans="1:15" customFormat="1" ht="30" x14ac:dyDescent="0.25">
      <c r="A57" s="152">
        <v>2300</v>
      </c>
      <c r="B57" s="153" t="s">
        <v>396</v>
      </c>
      <c r="C57" s="146">
        <f t="shared" ref="C57:N57" si="13">SUM(C58:C66)</f>
        <v>0</v>
      </c>
      <c r="D57" s="146">
        <f>SUM(D58:D66)</f>
        <v>0</v>
      </c>
      <c r="E57" s="146">
        <f t="shared" si="13"/>
        <v>0</v>
      </c>
      <c r="F57" s="146">
        <f t="shared" si="13"/>
        <v>0</v>
      </c>
      <c r="G57" s="146">
        <f t="shared" si="13"/>
        <v>0</v>
      </c>
      <c r="H57" s="146">
        <f t="shared" si="13"/>
        <v>0</v>
      </c>
      <c r="I57" s="146">
        <f t="shared" si="13"/>
        <v>0</v>
      </c>
      <c r="J57" s="146">
        <f t="shared" si="13"/>
        <v>0</v>
      </c>
      <c r="K57" s="146">
        <f t="shared" si="13"/>
        <v>0</v>
      </c>
      <c r="L57" s="146">
        <f t="shared" si="13"/>
        <v>0</v>
      </c>
      <c r="M57" s="146">
        <f t="shared" si="2"/>
        <v>0</v>
      </c>
      <c r="N57" s="162">
        <f t="shared" si="13"/>
        <v>0</v>
      </c>
      <c r="O57">
        <v>309</v>
      </c>
    </row>
    <row r="58" spans="1:15" customFormat="1" ht="25.5" x14ac:dyDescent="0.25">
      <c r="A58" s="159">
        <v>231</v>
      </c>
      <c r="B58" s="155" t="s">
        <v>397</v>
      </c>
      <c r="C58" s="149">
        <v>0</v>
      </c>
      <c r="D58" s="149">
        <v>0</v>
      </c>
      <c r="E58" s="149">
        <v>0</v>
      </c>
      <c r="F58" s="149">
        <v>0</v>
      </c>
      <c r="G58" s="149">
        <v>0</v>
      </c>
      <c r="H58" s="149">
        <v>0</v>
      </c>
      <c r="I58" s="149">
        <v>0</v>
      </c>
      <c r="J58" s="149">
        <v>0</v>
      </c>
      <c r="K58" s="149">
        <v>0</v>
      </c>
      <c r="L58" s="149">
        <v>0</v>
      </c>
      <c r="M58" s="147">
        <f t="shared" si="2"/>
        <v>0</v>
      </c>
      <c r="N58" s="158"/>
      <c r="O58">
        <v>310</v>
      </c>
    </row>
    <row r="59" spans="1:15" customFormat="1" ht="25.5" customHeight="1" x14ac:dyDescent="0.25">
      <c r="A59" s="159">
        <v>232</v>
      </c>
      <c r="B59" s="155" t="s">
        <v>398</v>
      </c>
      <c r="C59" s="149">
        <v>0</v>
      </c>
      <c r="D59" s="149">
        <v>0</v>
      </c>
      <c r="E59" s="149">
        <v>0</v>
      </c>
      <c r="F59" s="149">
        <v>0</v>
      </c>
      <c r="G59" s="149">
        <v>0</v>
      </c>
      <c r="H59" s="149">
        <v>0</v>
      </c>
      <c r="I59" s="149">
        <v>0</v>
      </c>
      <c r="J59" s="149">
        <v>0</v>
      </c>
      <c r="K59" s="149">
        <v>0</v>
      </c>
      <c r="L59" s="149">
        <v>0</v>
      </c>
      <c r="M59" s="147">
        <f t="shared" si="2"/>
        <v>0</v>
      </c>
      <c r="N59" s="158"/>
      <c r="O59">
        <v>311</v>
      </c>
    </row>
    <row r="60" spans="1:15" customFormat="1" ht="25.5" x14ac:dyDescent="0.25">
      <c r="A60" s="159">
        <v>233</v>
      </c>
      <c r="B60" s="155" t="s">
        <v>399</v>
      </c>
      <c r="C60" s="149">
        <v>0</v>
      </c>
      <c r="D60" s="149">
        <v>0</v>
      </c>
      <c r="E60" s="149">
        <v>0</v>
      </c>
      <c r="F60" s="149">
        <v>0</v>
      </c>
      <c r="G60" s="149">
        <v>0</v>
      </c>
      <c r="H60" s="149">
        <v>0</v>
      </c>
      <c r="I60" s="149">
        <v>0</v>
      </c>
      <c r="J60" s="149">
        <v>0</v>
      </c>
      <c r="K60" s="149">
        <v>0</v>
      </c>
      <c r="L60" s="149">
        <v>0</v>
      </c>
      <c r="M60" s="147">
        <f t="shared" si="2"/>
        <v>0</v>
      </c>
      <c r="N60" s="158"/>
      <c r="O60">
        <v>312</v>
      </c>
    </row>
    <row r="61" spans="1:15" customFormat="1" ht="25.5" x14ac:dyDescent="0.25">
      <c r="A61" s="159">
        <v>234</v>
      </c>
      <c r="B61" s="155" t="s">
        <v>400</v>
      </c>
      <c r="C61" s="149">
        <v>0</v>
      </c>
      <c r="D61" s="149">
        <v>0</v>
      </c>
      <c r="E61" s="149">
        <v>0</v>
      </c>
      <c r="F61" s="149">
        <v>0</v>
      </c>
      <c r="G61" s="149">
        <v>0</v>
      </c>
      <c r="H61" s="149">
        <v>0</v>
      </c>
      <c r="I61" s="149">
        <v>0</v>
      </c>
      <c r="J61" s="149">
        <v>0</v>
      </c>
      <c r="K61" s="149">
        <v>0</v>
      </c>
      <c r="L61" s="149">
        <v>0</v>
      </c>
      <c r="M61" s="147">
        <f t="shared" si="2"/>
        <v>0</v>
      </c>
      <c r="N61" s="158"/>
      <c r="O61">
        <v>313</v>
      </c>
    </row>
    <row r="62" spans="1:15" customFormat="1" ht="25.5" x14ac:dyDescent="0.25">
      <c r="A62" s="159">
        <v>235</v>
      </c>
      <c r="B62" s="155" t="s">
        <v>401</v>
      </c>
      <c r="C62" s="149">
        <v>0</v>
      </c>
      <c r="D62" s="149">
        <v>0</v>
      </c>
      <c r="E62" s="149">
        <v>0</v>
      </c>
      <c r="F62" s="149">
        <v>0</v>
      </c>
      <c r="G62" s="149">
        <v>0</v>
      </c>
      <c r="H62" s="149">
        <v>0</v>
      </c>
      <c r="I62" s="149">
        <v>0</v>
      </c>
      <c r="J62" s="149">
        <v>0</v>
      </c>
      <c r="K62" s="149">
        <v>0</v>
      </c>
      <c r="L62" s="149">
        <v>0</v>
      </c>
      <c r="M62" s="147">
        <f t="shared" si="2"/>
        <v>0</v>
      </c>
      <c r="N62" s="158"/>
      <c r="O62">
        <v>314</v>
      </c>
    </row>
    <row r="63" spans="1:15" customFormat="1" ht="25.5" x14ac:dyDescent="0.25">
      <c r="A63" s="159">
        <v>236</v>
      </c>
      <c r="B63" s="155" t="s">
        <v>402</v>
      </c>
      <c r="C63" s="149">
        <v>0</v>
      </c>
      <c r="D63" s="149">
        <v>0</v>
      </c>
      <c r="E63" s="149">
        <v>0</v>
      </c>
      <c r="F63" s="149">
        <v>0</v>
      </c>
      <c r="G63" s="149">
        <v>0</v>
      </c>
      <c r="H63" s="149">
        <v>0</v>
      </c>
      <c r="I63" s="149">
        <v>0</v>
      </c>
      <c r="J63" s="149">
        <v>0</v>
      </c>
      <c r="K63" s="149">
        <v>0</v>
      </c>
      <c r="L63" s="149">
        <v>0</v>
      </c>
      <c r="M63" s="147">
        <f t="shared" si="2"/>
        <v>0</v>
      </c>
      <c r="N63" s="158"/>
      <c r="O63">
        <v>315</v>
      </c>
    </row>
    <row r="64" spans="1:15" customFormat="1" ht="25.5" x14ac:dyDescent="0.25">
      <c r="A64" s="159">
        <v>237</v>
      </c>
      <c r="B64" s="155" t="s">
        <v>403</v>
      </c>
      <c r="C64" s="149">
        <v>0</v>
      </c>
      <c r="D64" s="149">
        <v>0</v>
      </c>
      <c r="E64" s="149">
        <v>0</v>
      </c>
      <c r="F64" s="149">
        <v>0</v>
      </c>
      <c r="G64" s="149">
        <v>0</v>
      </c>
      <c r="H64" s="149">
        <v>0</v>
      </c>
      <c r="I64" s="149">
        <v>0</v>
      </c>
      <c r="J64" s="149">
        <v>0</v>
      </c>
      <c r="K64" s="149">
        <v>0</v>
      </c>
      <c r="L64" s="149">
        <v>0</v>
      </c>
      <c r="M64" s="147">
        <f t="shared" si="2"/>
        <v>0</v>
      </c>
      <c r="N64" s="158"/>
      <c r="O64">
        <v>316</v>
      </c>
    </row>
    <row r="65" spans="1:15" customFormat="1" ht="25.5" customHeight="1" x14ac:dyDescent="0.25">
      <c r="A65" s="159">
        <v>238</v>
      </c>
      <c r="B65" s="155" t="s">
        <v>404</v>
      </c>
      <c r="C65" s="149">
        <v>0</v>
      </c>
      <c r="D65" s="149">
        <v>0</v>
      </c>
      <c r="E65" s="149">
        <v>0</v>
      </c>
      <c r="F65" s="149">
        <v>0</v>
      </c>
      <c r="G65" s="149">
        <v>0</v>
      </c>
      <c r="H65" s="149">
        <v>0</v>
      </c>
      <c r="I65" s="149">
        <v>0</v>
      </c>
      <c r="J65" s="149">
        <v>0</v>
      </c>
      <c r="K65" s="149">
        <v>0</v>
      </c>
      <c r="L65" s="149">
        <v>0</v>
      </c>
      <c r="M65" s="147">
        <f t="shared" si="2"/>
        <v>0</v>
      </c>
      <c r="N65" s="158"/>
      <c r="O65">
        <v>317</v>
      </c>
    </row>
    <row r="66" spans="1:15" customFormat="1" ht="25.5" customHeight="1" x14ac:dyDescent="0.25">
      <c r="A66" s="159">
        <v>239</v>
      </c>
      <c r="B66" s="155" t="s">
        <v>405</v>
      </c>
      <c r="C66" s="149">
        <v>0</v>
      </c>
      <c r="D66" s="149">
        <v>0</v>
      </c>
      <c r="E66" s="149">
        <v>0</v>
      </c>
      <c r="F66" s="149">
        <v>0</v>
      </c>
      <c r="G66" s="149">
        <v>0</v>
      </c>
      <c r="H66" s="149">
        <v>0</v>
      </c>
      <c r="I66" s="149">
        <v>0</v>
      </c>
      <c r="J66" s="149">
        <v>0</v>
      </c>
      <c r="K66" s="149">
        <v>0</v>
      </c>
      <c r="L66" s="149">
        <v>0</v>
      </c>
      <c r="M66" s="147">
        <f t="shared" si="2"/>
        <v>0</v>
      </c>
      <c r="N66" s="158"/>
      <c r="O66">
        <v>399</v>
      </c>
    </row>
    <row r="67" spans="1:15" customFormat="1" ht="30" x14ac:dyDescent="0.25">
      <c r="A67" s="152">
        <v>2400</v>
      </c>
      <c r="B67" s="153" t="s">
        <v>406</v>
      </c>
      <c r="C67" s="146">
        <f t="shared" ref="C67:N67" si="14">SUM(C68:C76)</f>
        <v>27260</v>
      </c>
      <c r="D67" s="146">
        <f>SUM(D68:D76)</f>
        <v>0</v>
      </c>
      <c r="E67" s="146">
        <f t="shared" si="14"/>
        <v>0</v>
      </c>
      <c r="F67" s="146">
        <f t="shared" si="14"/>
        <v>0</v>
      </c>
      <c r="G67" s="146">
        <f t="shared" si="14"/>
        <v>0</v>
      </c>
      <c r="H67" s="146">
        <f t="shared" si="14"/>
        <v>0</v>
      </c>
      <c r="I67" s="146">
        <f t="shared" si="14"/>
        <v>0</v>
      </c>
      <c r="J67" s="146">
        <f t="shared" si="14"/>
        <v>0</v>
      </c>
      <c r="K67" s="146">
        <f t="shared" si="14"/>
        <v>0</v>
      </c>
      <c r="L67" s="146">
        <f t="shared" si="14"/>
        <v>0</v>
      </c>
      <c r="M67" s="146">
        <f t="shared" si="2"/>
        <v>27260</v>
      </c>
      <c r="N67" s="162">
        <f t="shared" si="14"/>
        <v>0</v>
      </c>
    </row>
    <row r="68" spans="1:15" customFormat="1" ht="25.5" customHeight="1" x14ac:dyDescent="0.25">
      <c r="A68" s="159">
        <v>241</v>
      </c>
      <c r="B68" s="155" t="s">
        <v>407</v>
      </c>
      <c r="C68" s="149">
        <v>0</v>
      </c>
      <c r="D68" s="149">
        <v>0</v>
      </c>
      <c r="E68" s="149">
        <v>0</v>
      </c>
      <c r="F68" s="149">
        <v>0</v>
      </c>
      <c r="G68" s="149">
        <v>0</v>
      </c>
      <c r="H68" s="149">
        <v>0</v>
      </c>
      <c r="I68" s="149">
        <v>0</v>
      </c>
      <c r="J68" s="149">
        <v>0</v>
      </c>
      <c r="K68" s="149">
        <v>0</v>
      </c>
      <c r="L68" s="149">
        <v>0</v>
      </c>
      <c r="M68" s="147">
        <f t="shared" si="2"/>
        <v>0</v>
      </c>
      <c r="N68" s="158"/>
      <c r="O68">
        <v>401</v>
      </c>
    </row>
    <row r="69" spans="1:15" customFormat="1" ht="25.5" customHeight="1" x14ac:dyDescent="0.25">
      <c r="A69" s="159">
        <v>242</v>
      </c>
      <c r="B69" s="155" t="s">
        <v>408</v>
      </c>
      <c r="C69" s="149">
        <v>2300</v>
      </c>
      <c r="D69" s="149">
        <v>0</v>
      </c>
      <c r="E69" s="149">
        <v>0</v>
      </c>
      <c r="F69" s="149">
        <v>0</v>
      </c>
      <c r="G69" s="149">
        <v>0</v>
      </c>
      <c r="H69" s="149">
        <v>0</v>
      </c>
      <c r="I69" s="149">
        <v>0</v>
      </c>
      <c r="J69" s="149">
        <v>0</v>
      </c>
      <c r="K69" s="149">
        <v>0</v>
      </c>
      <c r="L69" s="149">
        <v>0</v>
      </c>
      <c r="M69" s="147">
        <f t="shared" si="2"/>
        <v>2300</v>
      </c>
      <c r="N69" s="158"/>
      <c r="O69">
        <v>402</v>
      </c>
    </row>
    <row r="70" spans="1:15" customFormat="1" ht="25.5" customHeight="1" x14ac:dyDescent="0.25">
      <c r="A70" s="159">
        <v>243</v>
      </c>
      <c r="B70" s="155" t="s">
        <v>409</v>
      </c>
      <c r="C70" s="149">
        <v>3000</v>
      </c>
      <c r="D70" s="149">
        <v>0</v>
      </c>
      <c r="E70" s="149">
        <v>0</v>
      </c>
      <c r="F70" s="149">
        <v>0</v>
      </c>
      <c r="G70" s="149">
        <v>0</v>
      </c>
      <c r="H70" s="149">
        <v>0</v>
      </c>
      <c r="I70" s="149">
        <v>0</v>
      </c>
      <c r="J70" s="149">
        <v>0</v>
      </c>
      <c r="K70" s="149">
        <v>0</v>
      </c>
      <c r="L70" s="149">
        <v>0</v>
      </c>
      <c r="M70" s="147">
        <f t="shared" si="2"/>
        <v>3000</v>
      </c>
      <c r="N70" s="158"/>
      <c r="O70">
        <v>403</v>
      </c>
    </row>
    <row r="71" spans="1:15" customFormat="1" ht="25.5" customHeight="1" x14ac:dyDescent="0.25">
      <c r="A71" s="159">
        <v>244</v>
      </c>
      <c r="B71" s="155" t="s">
        <v>410</v>
      </c>
      <c r="C71" s="149">
        <v>5360</v>
      </c>
      <c r="D71" s="149">
        <v>0</v>
      </c>
      <c r="E71" s="149">
        <v>0</v>
      </c>
      <c r="F71" s="149">
        <v>0</v>
      </c>
      <c r="G71" s="149">
        <v>0</v>
      </c>
      <c r="H71" s="149">
        <v>0</v>
      </c>
      <c r="I71" s="149">
        <v>0</v>
      </c>
      <c r="J71" s="149">
        <v>0</v>
      </c>
      <c r="K71" s="149">
        <v>0</v>
      </c>
      <c r="L71" s="149">
        <v>0</v>
      </c>
      <c r="M71" s="147">
        <f t="shared" ref="M71:M134" si="15">SUM(C71:L71)</f>
        <v>5360</v>
      </c>
      <c r="N71" s="158"/>
      <c r="O71">
        <v>404</v>
      </c>
    </row>
    <row r="72" spans="1:15" customFormat="1" ht="25.5" customHeight="1" x14ac:dyDescent="0.25">
      <c r="A72" s="159">
        <v>245</v>
      </c>
      <c r="B72" s="155" t="s">
        <v>411</v>
      </c>
      <c r="C72" s="149">
        <v>600</v>
      </c>
      <c r="D72" s="149">
        <v>0</v>
      </c>
      <c r="E72" s="149">
        <v>0</v>
      </c>
      <c r="F72" s="149">
        <v>0</v>
      </c>
      <c r="G72" s="149">
        <v>0</v>
      </c>
      <c r="H72" s="149">
        <v>0</v>
      </c>
      <c r="I72" s="149">
        <v>0</v>
      </c>
      <c r="J72" s="149">
        <v>0</v>
      </c>
      <c r="K72" s="149">
        <v>0</v>
      </c>
      <c r="L72" s="149">
        <v>0</v>
      </c>
      <c r="M72" s="147">
        <f t="shared" si="15"/>
        <v>600</v>
      </c>
      <c r="N72" s="158"/>
      <c r="O72">
        <v>405</v>
      </c>
    </row>
    <row r="73" spans="1:15" customFormat="1" ht="25.5" customHeight="1" x14ac:dyDescent="0.25">
      <c r="A73" s="159">
        <v>246</v>
      </c>
      <c r="B73" s="155" t="s">
        <v>412</v>
      </c>
      <c r="C73" s="149">
        <v>6500</v>
      </c>
      <c r="D73" s="149">
        <v>0</v>
      </c>
      <c r="E73" s="149">
        <v>0</v>
      </c>
      <c r="F73" s="149">
        <v>0</v>
      </c>
      <c r="G73" s="149">
        <v>0</v>
      </c>
      <c r="H73" s="149">
        <v>0</v>
      </c>
      <c r="I73" s="149">
        <v>0</v>
      </c>
      <c r="J73" s="149">
        <v>0</v>
      </c>
      <c r="K73" s="149">
        <v>0</v>
      </c>
      <c r="L73" s="149">
        <v>0</v>
      </c>
      <c r="M73" s="147">
        <f t="shared" si="15"/>
        <v>6500</v>
      </c>
      <c r="N73" s="158"/>
      <c r="O73">
        <v>406</v>
      </c>
    </row>
    <row r="74" spans="1:15" customFormat="1" ht="25.5" customHeight="1" x14ac:dyDescent="0.25">
      <c r="A74" s="159">
        <v>247</v>
      </c>
      <c r="B74" s="155" t="s">
        <v>413</v>
      </c>
      <c r="C74" s="149">
        <v>4300</v>
      </c>
      <c r="D74" s="149">
        <v>0</v>
      </c>
      <c r="E74" s="149">
        <v>0</v>
      </c>
      <c r="F74" s="149">
        <v>0</v>
      </c>
      <c r="G74" s="149">
        <v>0</v>
      </c>
      <c r="H74" s="149">
        <v>0</v>
      </c>
      <c r="I74" s="149">
        <v>0</v>
      </c>
      <c r="J74" s="149">
        <v>0</v>
      </c>
      <c r="K74" s="149">
        <v>0</v>
      </c>
      <c r="L74" s="149">
        <v>0</v>
      </c>
      <c r="M74" s="147">
        <f t="shared" si="15"/>
        <v>4300</v>
      </c>
      <c r="N74" s="158"/>
      <c r="O74">
        <v>407</v>
      </c>
    </row>
    <row r="75" spans="1:15" customFormat="1" ht="25.5" customHeight="1" x14ac:dyDescent="0.25">
      <c r="A75" s="159">
        <v>248</v>
      </c>
      <c r="B75" s="155" t="s">
        <v>414</v>
      </c>
      <c r="C75" s="149">
        <v>5000</v>
      </c>
      <c r="D75" s="149">
        <v>0</v>
      </c>
      <c r="E75" s="149">
        <v>0</v>
      </c>
      <c r="F75" s="149">
        <v>0</v>
      </c>
      <c r="G75" s="149">
        <v>0</v>
      </c>
      <c r="H75" s="149">
        <v>0</v>
      </c>
      <c r="I75" s="149">
        <v>0</v>
      </c>
      <c r="J75" s="149">
        <v>0</v>
      </c>
      <c r="K75" s="149">
        <v>0</v>
      </c>
      <c r="L75" s="149">
        <v>0</v>
      </c>
      <c r="M75" s="147">
        <f t="shared" si="15"/>
        <v>5000</v>
      </c>
      <c r="N75" s="158"/>
      <c r="O75">
        <v>499</v>
      </c>
    </row>
    <row r="76" spans="1:15" customFormat="1" ht="25.5" customHeight="1" x14ac:dyDescent="0.25">
      <c r="A76" s="159">
        <v>249</v>
      </c>
      <c r="B76" s="155" t="s">
        <v>415</v>
      </c>
      <c r="C76" s="149">
        <v>200</v>
      </c>
      <c r="D76" s="149">
        <v>0</v>
      </c>
      <c r="E76" s="149">
        <v>0</v>
      </c>
      <c r="F76" s="149">
        <v>0</v>
      </c>
      <c r="G76" s="149">
        <v>0</v>
      </c>
      <c r="H76" s="149">
        <v>0</v>
      </c>
      <c r="I76" s="149">
        <v>0</v>
      </c>
      <c r="J76" s="149">
        <v>0</v>
      </c>
      <c r="K76" s="149">
        <v>0</v>
      </c>
      <c r="L76" s="149">
        <v>0</v>
      </c>
      <c r="M76" s="147">
        <f t="shared" si="15"/>
        <v>200</v>
      </c>
      <c r="N76" s="158"/>
    </row>
    <row r="77" spans="1:15" customFormat="1" ht="25.5" customHeight="1" x14ac:dyDescent="0.25">
      <c r="A77" s="152">
        <v>2500</v>
      </c>
      <c r="B77" s="153" t="s">
        <v>416</v>
      </c>
      <c r="C77" s="146">
        <f t="shared" ref="C77:N77" si="16">SUM(C78:C84)</f>
        <v>86671.2</v>
      </c>
      <c r="D77" s="146">
        <f>SUM(D78:D84)</f>
        <v>0</v>
      </c>
      <c r="E77" s="146">
        <f t="shared" si="16"/>
        <v>0</v>
      </c>
      <c r="F77" s="146">
        <f t="shared" si="16"/>
        <v>0</v>
      </c>
      <c r="G77" s="146">
        <f t="shared" si="16"/>
        <v>0</v>
      </c>
      <c r="H77" s="146">
        <f t="shared" si="16"/>
        <v>0</v>
      </c>
      <c r="I77" s="146">
        <f t="shared" si="16"/>
        <v>0</v>
      </c>
      <c r="J77" s="146">
        <f t="shared" si="16"/>
        <v>0</v>
      </c>
      <c r="K77" s="146">
        <f t="shared" si="16"/>
        <v>0</v>
      </c>
      <c r="L77" s="146">
        <f t="shared" si="16"/>
        <v>0</v>
      </c>
      <c r="M77" s="146">
        <f t="shared" si="15"/>
        <v>86671.2</v>
      </c>
      <c r="N77" s="162">
        <f t="shared" si="16"/>
        <v>0</v>
      </c>
      <c r="O77">
        <v>501</v>
      </c>
    </row>
    <row r="78" spans="1:15" customFormat="1" ht="25.5" customHeight="1" x14ac:dyDescent="0.25">
      <c r="A78" s="159">
        <v>251</v>
      </c>
      <c r="B78" s="155" t="s">
        <v>417</v>
      </c>
      <c r="C78" s="149">
        <v>0</v>
      </c>
      <c r="D78" s="149">
        <v>0</v>
      </c>
      <c r="E78" s="149">
        <v>0</v>
      </c>
      <c r="F78" s="149">
        <v>0</v>
      </c>
      <c r="G78" s="149">
        <v>0</v>
      </c>
      <c r="H78" s="149">
        <v>0</v>
      </c>
      <c r="I78" s="149">
        <v>0</v>
      </c>
      <c r="J78" s="149">
        <v>0</v>
      </c>
      <c r="K78" s="149">
        <v>0</v>
      </c>
      <c r="L78" s="149">
        <v>0</v>
      </c>
      <c r="M78" s="147">
        <f t="shared" si="15"/>
        <v>0</v>
      </c>
      <c r="N78" s="158"/>
      <c r="O78">
        <v>502</v>
      </c>
    </row>
    <row r="79" spans="1:15" customFormat="1" ht="25.5" customHeight="1" x14ac:dyDescent="0.25">
      <c r="A79" s="159">
        <v>252</v>
      </c>
      <c r="B79" s="155" t="s">
        <v>418</v>
      </c>
      <c r="C79" s="149">
        <v>5706.2</v>
      </c>
      <c r="D79" s="149">
        <v>0</v>
      </c>
      <c r="E79" s="149">
        <v>0</v>
      </c>
      <c r="F79" s="149">
        <v>0</v>
      </c>
      <c r="G79" s="149">
        <v>0</v>
      </c>
      <c r="H79" s="149">
        <v>0</v>
      </c>
      <c r="I79" s="149">
        <v>0</v>
      </c>
      <c r="J79" s="149">
        <v>0</v>
      </c>
      <c r="K79" s="149">
        <v>0</v>
      </c>
      <c r="L79" s="149">
        <v>0</v>
      </c>
      <c r="M79" s="147">
        <f t="shared" si="15"/>
        <v>5706.2</v>
      </c>
      <c r="N79" s="158"/>
      <c r="O79">
        <v>503</v>
      </c>
    </row>
    <row r="80" spans="1:15" customFormat="1" ht="25.5" customHeight="1" x14ac:dyDescent="0.25">
      <c r="A80" s="159">
        <v>253</v>
      </c>
      <c r="B80" s="155" t="s">
        <v>419</v>
      </c>
      <c r="C80" s="149">
        <v>70665</v>
      </c>
      <c r="D80" s="149">
        <v>0</v>
      </c>
      <c r="E80" s="149">
        <v>0</v>
      </c>
      <c r="F80" s="149">
        <v>0</v>
      </c>
      <c r="G80" s="149">
        <v>0</v>
      </c>
      <c r="H80" s="149">
        <v>0</v>
      </c>
      <c r="I80" s="149">
        <v>0</v>
      </c>
      <c r="J80" s="149">
        <v>0</v>
      </c>
      <c r="K80" s="149">
        <v>0</v>
      </c>
      <c r="L80" s="149">
        <v>0</v>
      </c>
      <c r="M80" s="147">
        <f t="shared" si="15"/>
        <v>70665</v>
      </c>
      <c r="N80" s="158"/>
      <c r="O80">
        <v>599</v>
      </c>
    </row>
    <row r="81" spans="1:15" customFormat="1" ht="25.5" customHeight="1" x14ac:dyDescent="0.25">
      <c r="A81" s="159">
        <v>254</v>
      </c>
      <c r="B81" s="155" t="s">
        <v>420</v>
      </c>
      <c r="C81" s="149">
        <v>10300</v>
      </c>
      <c r="D81" s="149">
        <v>0</v>
      </c>
      <c r="E81" s="149">
        <v>0</v>
      </c>
      <c r="F81" s="149">
        <v>0</v>
      </c>
      <c r="G81" s="149">
        <v>0</v>
      </c>
      <c r="H81" s="149">
        <v>0</v>
      </c>
      <c r="I81" s="149">
        <v>0</v>
      </c>
      <c r="J81" s="149">
        <v>0</v>
      </c>
      <c r="K81" s="149">
        <v>0</v>
      </c>
      <c r="L81" s="149">
        <v>0</v>
      </c>
      <c r="M81" s="147">
        <f t="shared" si="15"/>
        <v>10300</v>
      </c>
      <c r="N81" s="158"/>
    </row>
    <row r="82" spans="1:15" customFormat="1" ht="25.5" customHeight="1" x14ac:dyDescent="0.25">
      <c r="A82" s="159">
        <v>255</v>
      </c>
      <c r="B82" s="155" t="s">
        <v>421</v>
      </c>
      <c r="C82" s="149">
        <v>0</v>
      </c>
      <c r="D82" s="149">
        <v>0</v>
      </c>
      <c r="E82" s="149">
        <v>0</v>
      </c>
      <c r="F82" s="149">
        <v>0</v>
      </c>
      <c r="G82" s="149">
        <v>0</v>
      </c>
      <c r="H82" s="149">
        <v>0</v>
      </c>
      <c r="I82" s="149">
        <v>0</v>
      </c>
      <c r="J82" s="149">
        <v>0</v>
      </c>
      <c r="K82" s="149">
        <v>0</v>
      </c>
      <c r="L82" s="149">
        <v>0</v>
      </c>
      <c r="M82" s="147">
        <f t="shared" si="15"/>
        <v>0</v>
      </c>
      <c r="N82" s="158"/>
      <c r="O82">
        <v>901</v>
      </c>
    </row>
    <row r="83" spans="1:15" customFormat="1" ht="25.5" customHeight="1" x14ac:dyDescent="0.25">
      <c r="A83" s="159">
        <v>256</v>
      </c>
      <c r="B83" s="155" t="s">
        <v>422</v>
      </c>
      <c r="C83" s="149">
        <v>0</v>
      </c>
      <c r="D83" s="149">
        <v>0</v>
      </c>
      <c r="E83" s="149">
        <v>0</v>
      </c>
      <c r="F83" s="149">
        <v>0</v>
      </c>
      <c r="G83" s="149">
        <v>0</v>
      </c>
      <c r="H83" s="149">
        <v>0</v>
      </c>
      <c r="I83" s="149">
        <v>0</v>
      </c>
      <c r="J83" s="149">
        <v>0</v>
      </c>
      <c r="K83" s="149">
        <v>0</v>
      </c>
      <c r="L83" s="149">
        <v>0</v>
      </c>
      <c r="M83" s="147">
        <f t="shared" si="15"/>
        <v>0</v>
      </c>
      <c r="N83" s="158"/>
      <c r="O83">
        <v>902</v>
      </c>
    </row>
    <row r="84" spans="1:15" customFormat="1" ht="25.5" customHeight="1" x14ac:dyDescent="0.25">
      <c r="A84" s="159">
        <v>259</v>
      </c>
      <c r="B84" s="155" t="s">
        <v>423</v>
      </c>
      <c r="C84" s="149">
        <v>0</v>
      </c>
      <c r="D84" s="149">
        <v>0</v>
      </c>
      <c r="E84" s="149">
        <v>0</v>
      </c>
      <c r="F84" s="149">
        <v>0</v>
      </c>
      <c r="G84" s="149">
        <v>0</v>
      </c>
      <c r="H84" s="149">
        <v>0</v>
      </c>
      <c r="I84" s="149">
        <v>0</v>
      </c>
      <c r="J84" s="149">
        <v>0</v>
      </c>
      <c r="K84" s="149">
        <v>0</v>
      </c>
      <c r="L84" s="149">
        <v>0</v>
      </c>
      <c r="M84" s="147">
        <f t="shared" si="15"/>
        <v>0</v>
      </c>
      <c r="N84" s="158"/>
      <c r="O84">
        <v>903</v>
      </c>
    </row>
    <row r="85" spans="1:15" customFormat="1" ht="25.5" customHeight="1" x14ac:dyDescent="0.25">
      <c r="A85" s="152">
        <v>2600</v>
      </c>
      <c r="B85" s="153" t="s">
        <v>424</v>
      </c>
      <c r="C85" s="146">
        <f t="shared" ref="C85:N85" si="17">SUM(C86:C87)</f>
        <v>0</v>
      </c>
      <c r="D85" s="146">
        <f>SUM(D86:D87)</f>
        <v>0</v>
      </c>
      <c r="E85" s="146">
        <f t="shared" si="17"/>
        <v>0</v>
      </c>
      <c r="F85" s="146">
        <f t="shared" si="17"/>
        <v>0</v>
      </c>
      <c r="G85" s="146">
        <f>SUM(G86:G87)</f>
        <v>990150</v>
      </c>
      <c r="H85" s="146">
        <f t="shared" si="17"/>
        <v>0</v>
      </c>
      <c r="I85" s="146">
        <f t="shared" si="17"/>
        <v>0</v>
      </c>
      <c r="J85" s="146">
        <f t="shared" si="17"/>
        <v>0</v>
      </c>
      <c r="K85" s="146">
        <f t="shared" si="17"/>
        <v>0</v>
      </c>
      <c r="L85" s="146">
        <f t="shared" si="17"/>
        <v>0</v>
      </c>
      <c r="M85" s="146">
        <f t="shared" si="15"/>
        <v>990150</v>
      </c>
      <c r="N85" s="162">
        <f t="shared" si="17"/>
        <v>0</v>
      </c>
      <c r="O85">
        <v>904</v>
      </c>
    </row>
    <row r="86" spans="1:15" customFormat="1" ht="25.5" customHeight="1" x14ac:dyDescent="0.25">
      <c r="A86" s="159">
        <v>261</v>
      </c>
      <c r="B86" s="155" t="s">
        <v>425</v>
      </c>
      <c r="C86" s="528"/>
      <c r="D86" s="149">
        <v>0</v>
      </c>
      <c r="E86" s="149">
        <v>0</v>
      </c>
      <c r="F86" s="149">
        <v>0</v>
      </c>
      <c r="G86" s="149">
        <v>990150</v>
      </c>
      <c r="H86" s="149">
        <v>0</v>
      </c>
      <c r="I86" s="149">
        <v>0</v>
      </c>
      <c r="J86" s="149">
        <v>0</v>
      </c>
      <c r="K86" s="149">
        <v>0</v>
      </c>
      <c r="L86" s="149">
        <v>0</v>
      </c>
      <c r="M86" s="147">
        <f>SUM(D86:L86)</f>
        <v>990150</v>
      </c>
      <c r="N86" s="158"/>
      <c r="O86">
        <v>999</v>
      </c>
    </row>
    <row r="87" spans="1:15" customFormat="1" ht="25.5" customHeight="1" x14ac:dyDescent="0.25">
      <c r="A87" s="159">
        <v>262</v>
      </c>
      <c r="B87" s="155" t="s">
        <v>426</v>
      </c>
      <c r="C87" s="149">
        <v>0</v>
      </c>
      <c r="D87" s="149">
        <v>0</v>
      </c>
      <c r="E87" s="149">
        <v>0</v>
      </c>
      <c r="F87" s="149">
        <v>0</v>
      </c>
      <c r="G87" s="149">
        <v>0</v>
      </c>
      <c r="H87" s="149">
        <v>0</v>
      </c>
      <c r="I87" s="149">
        <v>0</v>
      </c>
      <c r="J87" s="149">
        <v>0</v>
      </c>
      <c r="K87" s="149">
        <v>0</v>
      </c>
      <c r="L87" s="149">
        <v>0</v>
      </c>
      <c r="M87" s="147">
        <f t="shared" si="15"/>
        <v>0</v>
      </c>
      <c r="N87" s="158"/>
    </row>
    <row r="88" spans="1:15" customFormat="1" ht="30" x14ac:dyDescent="0.25">
      <c r="A88" s="152">
        <v>2700</v>
      </c>
      <c r="B88" s="153" t="s">
        <v>427</v>
      </c>
      <c r="C88" s="146">
        <f t="shared" ref="C88:N88" si="18">SUM(C89:C93)</f>
        <v>27000</v>
      </c>
      <c r="D88" s="146">
        <f>SUM(D89:D93)</f>
        <v>0</v>
      </c>
      <c r="E88" s="146">
        <f t="shared" si="18"/>
        <v>0</v>
      </c>
      <c r="F88" s="146">
        <f t="shared" si="18"/>
        <v>0</v>
      </c>
      <c r="G88" s="146">
        <f t="shared" si="18"/>
        <v>0</v>
      </c>
      <c r="H88" s="146">
        <f t="shared" si="18"/>
        <v>0</v>
      </c>
      <c r="I88" s="146">
        <f t="shared" si="18"/>
        <v>0</v>
      </c>
      <c r="J88" s="146">
        <f t="shared" si="18"/>
        <v>0</v>
      </c>
      <c r="K88" s="146">
        <f t="shared" si="18"/>
        <v>0</v>
      </c>
      <c r="L88" s="146">
        <f t="shared" si="18"/>
        <v>0</v>
      </c>
      <c r="M88" s="146">
        <f t="shared" si="15"/>
        <v>27000</v>
      </c>
      <c r="N88" s="162">
        <f t="shared" si="18"/>
        <v>0</v>
      </c>
    </row>
    <row r="89" spans="1:15" customFormat="1" ht="25.5" customHeight="1" x14ac:dyDescent="0.25">
      <c r="A89" s="159">
        <v>271</v>
      </c>
      <c r="B89" s="155" t="s">
        <v>428</v>
      </c>
      <c r="C89" s="149">
        <v>27000</v>
      </c>
      <c r="D89" s="149">
        <v>0</v>
      </c>
      <c r="E89" s="149">
        <v>0</v>
      </c>
      <c r="F89" s="149">
        <v>0</v>
      </c>
      <c r="G89" s="149">
        <v>0</v>
      </c>
      <c r="H89" s="149">
        <v>0</v>
      </c>
      <c r="I89" s="149">
        <v>0</v>
      </c>
      <c r="J89" s="149">
        <v>0</v>
      </c>
      <c r="K89" s="149">
        <v>0</v>
      </c>
      <c r="L89" s="149">
        <v>0</v>
      </c>
      <c r="M89" s="147">
        <f t="shared" si="15"/>
        <v>27000</v>
      </c>
      <c r="N89" s="158"/>
    </row>
    <row r="90" spans="1:15" customFormat="1" ht="25.5" customHeight="1" x14ac:dyDescent="0.25">
      <c r="A90" s="159">
        <v>272</v>
      </c>
      <c r="B90" s="155" t="s">
        <v>429</v>
      </c>
      <c r="C90" s="149"/>
      <c r="D90" s="149">
        <v>0</v>
      </c>
      <c r="E90" s="149">
        <v>0</v>
      </c>
      <c r="F90" s="149">
        <v>0</v>
      </c>
      <c r="G90" s="149">
        <v>0</v>
      </c>
      <c r="H90" s="149">
        <v>0</v>
      </c>
      <c r="I90" s="149">
        <v>0</v>
      </c>
      <c r="J90" s="149">
        <v>0</v>
      </c>
      <c r="K90" s="149">
        <v>0</v>
      </c>
      <c r="L90" s="149">
        <v>0</v>
      </c>
      <c r="M90" s="147">
        <f t="shared" si="15"/>
        <v>0</v>
      </c>
      <c r="N90" s="158"/>
    </row>
    <row r="91" spans="1:15" customFormat="1" ht="25.5" customHeight="1" x14ac:dyDescent="0.25">
      <c r="A91" s="159">
        <v>273</v>
      </c>
      <c r="B91" s="155" t="s">
        <v>430</v>
      </c>
      <c r="C91" s="149">
        <v>0</v>
      </c>
      <c r="D91" s="149">
        <v>0</v>
      </c>
      <c r="E91" s="149">
        <v>0</v>
      </c>
      <c r="F91" s="149">
        <v>0</v>
      </c>
      <c r="G91" s="149">
        <v>0</v>
      </c>
      <c r="H91" s="149">
        <v>0</v>
      </c>
      <c r="I91" s="149">
        <v>0</v>
      </c>
      <c r="J91" s="149">
        <v>0</v>
      </c>
      <c r="K91" s="149">
        <v>0</v>
      </c>
      <c r="L91" s="149">
        <v>0</v>
      </c>
      <c r="M91" s="147">
        <f t="shared" si="15"/>
        <v>0</v>
      </c>
      <c r="N91" s="158"/>
    </row>
    <row r="92" spans="1:15" customFormat="1" ht="25.5" customHeight="1" x14ac:dyDescent="0.25">
      <c r="A92" s="159">
        <v>274</v>
      </c>
      <c r="B92" s="155" t="s">
        <v>431</v>
      </c>
      <c r="C92" s="149">
        <v>0</v>
      </c>
      <c r="D92" s="149">
        <v>0</v>
      </c>
      <c r="E92" s="149">
        <v>0</v>
      </c>
      <c r="F92" s="149">
        <v>0</v>
      </c>
      <c r="G92" s="149">
        <v>0</v>
      </c>
      <c r="H92" s="149">
        <v>0</v>
      </c>
      <c r="I92" s="149">
        <v>0</v>
      </c>
      <c r="J92" s="149">
        <v>0</v>
      </c>
      <c r="K92" s="149">
        <v>0</v>
      </c>
      <c r="L92" s="149">
        <v>0</v>
      </c>
      <c r="M92" s="147">
        <f t="shared" si="15"/>
        <v>0</v>
      </c>
      <c r="N92" s="158"/>
    </row>
    <row r="93" spans="1:15" customFormat="1" ht="25.5" customHeight="1" x14ac:dyDescent="0.25">
      <c r="A93" s="159">
        <v>275</v>
      </c>
      <c r="B93" s="155" t="s">
        <v>432</v>
      </c>
      <c r="C93" s="149">
        <v>0</v>
      </c>
      <c r="D93" s="149">
        <v>0</v>
      </c>
      <c r="E93" s="149">
        <v>0</v>
      </c>
      <c r="F93" s="149">
        <v>0</v>
      </c>
      <c r="G93" s="149">
        <v>0</v>
      </c>
      <c r="H93" s="149">
        <v>0</v>
      </c>
      <c r="I93" s="149">
        <v>0</v>
      </c>
      <c r="J93" s="149">
        <v>0</v>
      </c>
      <c r="K93" s="149">
        <v>0</v>
      </c>
      <c r="L93" s="149">
        <v>0</v>
      </c>
      <c r="M93" s="147">
        <f t="shared" si="15"/>
        <v>0</v>
      </c>
      <c r="N93" s="158"/>
    </row>
    <row r="94" spans="1:15" customFormat="1" ht="25.5" customHeight="1" x14ac:dyDescent="0.25">
      <c r="A94" s="152">
        <v>2800</v>
      </c>
      <c r="B94" s="153" t="s">
        <v>433</v>
      </c>
      <c r="C94" s="146">
        <f t="shared" ref="C94:N94" si="19">SUM(C95:C97)</f>
        <v>0</v>
      </c>
      <c r="D94" s="146">
        <f>SUM(D95:D97)</f>
        <v>0</v>
      </c>
      <c r="E94" s="146">
        <f t="shared" si="19"/>
        <v>0</v>
      </c>
      <c r="F94" s="146">
        <f t="shared" si="19"/>
        <v>61800</v>
      </c>
      <c r="G94" s="146">
        <f t="shared" si="19"/>
        <v>0</v>
      </c>
      <c r="H94" s="146">
        <f t="shared" si="19"/>
        <v>0</v>
      </c>
      <c r="I94" s="146">
        <f t="shared" si="19"/>
        <v>0</v>
      </c>
      <c r="J94" s="146">
        <f t="shared" si="19"/>
        <v>0</v>
      </c>
      <c r="K94" s="146">
        <f t="shared" si="19"/>
        <v>0</v>
      </c>
      <c r="L94" s="146">
        <f t="shared" si="19"/>
        <v>0</v>
      </c>
      <c r="M94" s="146">
        <f t="shared" si="15"/>
        <v>61800</v>
      </c>
      <c r="N94" s="162">
        <f t="shared" si="19"/>
        <v>0</v>
      </c>
    </row>
    <row r="95" spans="1:15" customFormat="1" ht="25.5" customHeight="1" x14ac:dyDescent="0.25">
      <c r="A95" s="159">
        <v>281</v>
      </c>
      <c r="B95" s="155" t="s">
        <v>434</v>
      </c>
      <c r="C95" s="149">
        <v>0</v>
      </c>
      <c r="D95" s="149">
        <v>0</v>
      </c>
      <c r="E95" s="149">
        <v>0</v>
      </c>
      <c r="F95" s="149">
        <v>0</v>
      </c>
      <c r="G95" s="149">
        <v>0</v>
      </c>
      <c r="H95" s="149">
        <v>0</v>
      </c>
      <c r="I95" s="149">
        <v>0</v>
      </c>
      <c r="J95" s="149">
        <v>0</v>
      </c>
      <c r="K95" s="149">
        <v>0</v>
      </c>
      <c r="L95" s="149">
        <v>0</v>
      </c>
      <c r="M95" s="147">
        <f t="shared" si="15"/>
        <v>0</v>
      </c>
      <c r="N95" s="158"/>
    </row>
    <row r="96" spans="1:15" customFormat="1" ht="25.5" customHeight="1" x14ac:dyDescent="0.25">
      <c r="A96" s="159">
        <v>282</v>
      </c>
      <c r="B96" s="155" t="s">
        <v>435</v>
      </c>
      <c r="C96" s="149"/>
      <c r="D96" s="149">
        <v>0</v>
      </c>
      <c r="E96" s="149">
        <v>0</v>
      </c>
      <c r="F96" s="149">
        <v>41200</v>
      </c>
      <c r="G96" s="149"/>
      <c r="H96" s="149">
        <v>0</v>
      </c>
      <c r="I96" s="149">
        <v>0</v>
      </c>
      <c r="J96" s="149">
        <v>0</v>
      </c>
      <c r="K96" s="149">
        <v>0</v>
      </c>
      <c r="L96" s="149">
        <v>0</v>
      </c>
      <c r="M96" s="147">
        <f t="shared" si="15"/>
        <v>41200</v>
      </c>
      <c r="N96" s="158"/>
    </row>
    <row r="97" spans="1:14" customFormat="1" ht="25.5" customHeight="1" x14ac:dyDescent="0.25">
      <c r="A97" s="159">
        <v>283</v>
      </c>
      <c r="B97" s="155" t="s">
        <v>436</v>
      </c>
      <c r="C97" s="149"/>
      <c r="D97" s="149">
        <v>0</v>
      </c>
      <c r="E97" s="149">
        <v>0</v>
      </c>
      <c r="F97" s="149">
        <v>20600</v>
      </c>
      <c r="G97" s="149"/>
      <c r="H97" s="149">
        <v>0</v>
      </c>
      <c r="I97" s="149">
        <v>0</v>
      </c>
      <c r="J97" s="149">
        <v>0</v>
      </c>
      <c r="K97" s="149">
        <v>0</v>
      </c>
      <c r="L97" s="149">
        <v>0</v>
      </c>
      <c r="M97" s="147">
        <f t="shared" si="15"/>
        <v>20600</v>
      </c>
      <c r="N97" s="158"/>
    </row>
    <row r="98" spans="1:14" customFormat="1" ht="25.5" customHeight="1" x14ac:dyDescent="0.25">
      <c r="A98" s="152">
        <v>2900</v>
      </c>
      <c r="B98" s="153" t="s">
        <v>437</v>
      </c>
      <c r="C98" s="146">
        <f t="shared" ref="C98:N98" si="20">SUM(C99:C107)</f>
        <v>206160</v>
      </c>
      <c r="D98" s="146">
        <f>SUM(D99:D107)</f>
        <v>0</v>
      </c>
      <c r="E98" s="146">
        <f t="shared" si="20"/>
        <v>0</v>
      </c>
      <c r="F98" s="146">
        <f t="shared" si="20"/>
        <v>0</v>
      </c>
      <c r="G98" s="146">
        <f t="shared" si="20"/>
        <v>0</v>
      </c>
      <c r="H98" s="146">
        <f t="shared" si="20"/>
        <v>0</v>
      </c>
      <c r="I98" s="146">
        <f t="shared" si="20"/>
        <v>0</v>
      </c>
      <c r="J98" s="146">
        <f t="shared" si="20"/>
        <v>0</v>
      </c>
      <c r="K98" s="146">
        <f t="shared" si="20"/>
        <v>0</v>
      </c>
      <c r="L98" s="146">
        <f t="shared" si="20"/>
        <v>0</v>
      </c>
      <c r="M98" s="146">
        <f t="shared" si="15"/>
        <v>206160</v>
      </c>
      <c r="N98" s="162">
        <f t="shared" si="20"/>
        <v>0</v>
      </c>
    </row>
    <row r="99" spans="1:14" customFormat="1" ht="25.5" customHeight="1" x14ac:dyDescent="0.25">
      <c r="A99" s="159">
        <v>291</v>
      </c>
      <c r="B99" s="155" t="s">
        <v>438</v>
      </c>
      <c r="C99" s="149">
        <v>20600</v>
      </c>
      <c r="D99" s="149">
        <v>0</v>
      </c>
      <c r="E99" s="149">
        <v>0</v>
      </c>
      <c r="F99" s="149">
        <v>0</v>
      </c>
      <c r="G99" s="149">
        <v>0</v>
      </c>
      <c r="H99" s="149">
        <v>0</v>
      </c>
      <c r="I99" s="149">
        <v>0</v>
      </c>
      <c r="J99" s="149">
        <v>0</v>
      </c>
      <c r="K99" s="149">
        <v>0</v>
      </c>
      <c r="L99" s="149">
        <v>0</v>
      </c>
      <c r="M99" s="147">
        <f t="shared" si="15"/>
        <v>20600</v>
      </c>
      <c r="N99" s="158"/>
    </row>
    <row r="100" spans="1:14" customFormat="1" ht="25.5" customHeight="1" x14ac:dyDescent="0.25">
      <c r="A100" s="159">
        <v>292</v>
      </c>
      <c r="B100" s="155" t="s">
        <v>439</v>
      </c>
      <c r="C100" s="149">
        <v>31200</v>
      </c>
      <c r="D100" s="149">
        <v>0</v>
      </c>
      <c r="E100" s="149">
        <v>0</v>
      </c>
      <c r="F100" s="149">
        <v>0</v>
      </c>
      <c r="G100" s="149">
        <v>0</v>
      </c>
      <c r="H100" s="149">
        <v>0</v>
      </c>
      <c r="I100" s="149">
        <v>0</v>
      </c>
      <c r="J100" s="149">
        <v>0</v>
      </c>
      <c r="K100" s="149">
        <v>0</v>
      </c>
      <c r="L100" s="149">
        <v>0</v>
      </c>
      <c r="M100" s="147">
        <f t="shared" si="15"/>
        <v>31200</v>
      </c>
      <c r="N100" s="158"/>
    </row>
    <row r="101" spans="1:14" customFormat="1" ht="38.25" customHeight="1" x14ac:dyDescent="0.25">
      <c r="A101" s="159">
        <v>293</v>
      </c>
      <c r="B101" s="155" t="s">
        <v>440</v>
      </c>
      <c r="C101" s="149">
        <v>23100</v>
      </c>
      <c r="D101" s="149">
        <v>0</v>
      </c>
      <c r="E101" s="149">
        <v>0</v>
      </c>
      <c r="F101" s="149">
        <v>0</v>
      </c>
      <c r="G101" s="149">
        <v>0</v>
      </c>
      <c r="H101" s="149">
        <v>0</v>
      </c>
      <c r="I101" s="149">
        <v>0</v>
      </c>
      <c r="J101" s="149">
        <v>0</v>
      </c>
      <c r="K101" s="149">
        <v>0</v>
      </c>
      <c r="L101" s="149">
        <v>0</v>
      </c>
      <c r="M101" s="147">
        <f t="shared" si="15"/>
        <v>23100</v>
      </c>
      <c r="N101" s="158"/>
    </row>
    <row r="102" spans="1:14" customFormat="1" ht="25.5" x14ac:dyDescent="0.25">
      <c r="A102" s="159">
        <v>294</v>
      </c>
      <c r="B102" s="155" t="s">
        <v>441</v>
      </c>
      <c r="C102" s="149">
        <v>15900</v>
      </c>
      <c r="D102" s="149">
        <v>0</v>
      </c>
      <c r="E102" s="149">
        <v>0</v>
      </c>
      <c r="F102" s="149">
        <v>0</v>
      </c>
      <c r="G102" s="149">
        <v>0</v>
      </c>
      <c r="H102" s="149">
        <v>0</v>
      </c>
      <c r="I102" s="149">
        <v>0</v>
      </c>
      <c r="J102" s="149">
        <v>0</v>
      </c>
      <c r="K102" s="149">
        <v>0</v>
      </c>
      <c r="L102" s="149">
        <v>0</v>
      </c>
      <c r="M102" s="147">
        <f t="shared" si="15"/>
        <v>15900</v>
      </c>
      <c r="N102" s="158"/>
    </row>
    <row r="103" spans="1:14" customFormat="1" ht="42" customHeight="1" x14ac:dyDescent="0.25">
      <c r="A103" s="159">
        <v>295</v>
      </c>
      <c r="B103" s="155" t="s">
        <v>442</v>
      </c>
      <c r="C103" s="149">
        <v>0</v>
      </c>
      <c r="D103" s="149">
        <v>0</v>
      </c>
      <c r="E103" s="149">
        <v>0</v>
      </c>
      <c r="F103" s="149">
        <v>0</v>
      </c>
      <c r="G103" s="149">
        <v>0</v>
      </c>
      <c r="H103" s="149">
        <v>0</v>
      </c>
      <c r="I103" s="149">
        <v>0</v>
      </c>
      <c r="J103" s="149">
        <v>0</v>
      </c>
      <c r="K103" s="149">
        <v>0</v>
      </c>
      <c r="L103" s="149">
        <v>0</v>
      </c>
      <c r="M103" s="147">
        <f t="shared" si="15"/>
        <v>0</v>
      </c>
      <c r="N103" s="158"/>
    </row>
    <row r="104" spans="1:14" customFormat="1" ht="26.25" customHeight="1" x14ac:dyDescent="0.25">
      <c r="A104" s="159">
        <v>296</v>
      </c>
      <c r="B104" s="155" t="s">
        <v>443</v>
      </c>
      <c r="C104" s="149">
        <v>74160</v>
      </c>
      <c r="D104" s="149">
        <v>0</v>
      </c>
      <c r="E104" s="149">
        <v>0</v>
      </c>
      <c r="F104" s="149">
        <v>0</v>
      </c>
      <c r="G104" s="149">
        <v>0</v>
      </c>
      <c r="H104" s="149">
        <v>0</v>
      </c>
      <c r="I104" s="149">
        <v>0</v>
      </c>
      <c r="J104" s="149">
        <v>0</v>
      </c>
      <c r="K104" s="149">
        <v>0</v>
      </c>
      <c r="L104" s="149">
        <v>0</v>
      </c>
      <c r="M104" s="147">
        <f t="shared" si="15"/>
        <v>74160</v>
      </c>
      <c r="N104" s="158"/>
    </row>
    <row r="105" spans="1:14" customFormat="1" ht="25.5" x14ac:dyDescent="0.25">
      <c r="A105" s="159">
        <v>297</v>
      </c>
      <c r="B105" s="155" t="s">
        <v>444</v>
      </c>
      <c r="C105" s="149">
        <v>0</v>
      </c>
      <c r="D105" s="149">
        <v>0</v>
      </c>
      <c r="E105" s="149">
        <v>0</v>
      </c>
      <c r="F105" s="149">
        <v>0</v>
      </c>
      <c r="G105" s="149">
        <v>0</v>
      </c>
      <c r="H105" s="149">
        <v>0</v>
      </c>
      <c r="I105" s="149">
        <v>0</v>
      </c>
      <c r="J105" s="149">
        <v>0</v>
      </c>
      <c r="K105" s="149">
        <v>0</v>
      </c>
      <c r="L105" s="149">
        <v>0</v>
      </c>
      <c r="M105" s="147">
        <f t="shared" si="15"/>
        <v>0</v>
      </c>
      <c r="N105" s="158"/>
    </row>
    <row r="106" spans="1:14" customFormat="1" ht="30" customHeight="1" x14ac:dyDescent="0.25">
      <c r="A106" s="159">
        <v>298</v>
      </c>
      <c r="B106" s="155" t="s">
        <v>445</v>
      </c>
      <c r="C106" s="149">
        <v>41200</v>
      </c>
      <c r="D106" s="149">
        <v>0</v>
      </c>
      <c r="E106" s="149">
        <v>0</v>
      </c>
      <c r="F106" s="149">
        <v>0</v>
      </c>
      <c r="G106" s="149">
        <v>0</v>
      </c>
      <c r="H106" s="149">
        <v>0</v>
      </c>
      <c r="I106" s="149">
        <v>0</v>
      </c>
      <c r="J106" s="149">
        <v>0</v>
      </c>
      <c r="K106" s="149">
        <v>0</v>
      </c>
      <c r="L106" s="149">
        <v>0</v>
      </c>
      <c r="M106" s="147">
        <f t="shared" si="15"/>
        <v>41200</v>
      </c>
      <c r="N106" s="158"/>
    </row>
    <row r="107" spans="1:14" customFormat="1" ht="25.5" customHeight="1" x14ac:dyDescent="0.25">
      <c r="A107" s="159">
        <v>299</v>
      </c>
      <c r="B107" s="155" t="s">
        <v>446</v>
      </c>
      <c r="C107" s="149">
        <v>0</v>
      </c>
      <c r="D107" s="149">
        <v>0</v>
      </c>
      <c r="E107" s="149">
        <v>0</v>
      </c>
      <c r="F107" s="149">
        <v>0</v>
      </c>
      <c r="G107" s="149">
        <v>0</v>
      </c>
      <c r="H107" s="149">
        <v>0</v>
      </c>
      <c r="I107" s="149">
        <v>0</v>
      </c>
      <c r="J107" s="149">
        <v>0</v>
      </c>
      <c r="K107" s="149">
        <v>0</v>
      </c>
      <c r="L107" s="149">
        <v>0</v>
      </c>
      <c r="M107" s="147">
        <f t="shared" si="15"/>
        <v>0</v>
      </c>
      <c r="N107" s="158"/>
    </row>
    <row r="108" spans="1:14" s="87" customFormat="1" ht="25.5" customHeight="1" x14ac:dyDescent="0.25">
      <c r="A108" s="403">
        <v>3000</v>
      </c>
      <c r="B108" s="404" t="s">
        <v>64</v>
      </c>
      <c r="C108" s="402">
        <f t="shared" ref="C108:N108" si="21">C109+C119+C129+C139+C149+C159+C167+C177+C183</f>
        <v>809568</v>
      </c>
      <c r="D108" s="402">
        <f>D109+D119+D129+D139+D149+D159+D167+D177+D183</f>
        <v>0</v>
      </c>
      <c r="E108" s="402">
        <f t="shared" si="21"/>
        <v>0</v>
      </c>
      <c r="F108" s="402">
        <f t="shared" si="21"/>
        <v>0</v>
      </c>
      <c r="G108" s="402">
        <f t="shared" si="21"/>
        <v>3639860</v>
      </c>
      <c r="H108" s="402">
        <f t="shared" si="21"/>
        <v>0</v>
      </c>
      <c r="I108" s="402">
        <f t="shared" si="21"/>
        <v>0</v>
      </c>
      <c r="J108" s="402">
        <f t="shared" si="21"/>
        <v>0</v>
      </c>
      <c r="K108" s="402">
        <f t="shared" si="21"/>
        <v>0</v>
      </c>
      <c r="L108" s="402">
        <f t="shared" si="21"/>
        <v>0</v>
      </c>
      <c r="M108" s="402">
        <f t="shared" si="15"/>
        <v>4449428</v>
      </c>
      <c r="N108" s="165">
        <f t="shared" si="21"/>
        <v>0</v>
      </c>
    </row>
    <row r="109" spans="1:14" customFormat="1" ht="25.5" customHeight="1" x14ac:dyDescent="0.25">
      <c r="A109" s="152">
        <v>3100</v>
      </c>
      <c r="B109" s="153" t="s">
        <v>447</v>
      </c>
      <c r="C109" s="531">
        <f>SUM(C110:C118)</f>
        <v>0</v>
      </c>
      <c r="D109" s="146">
        <f>SUM(D110:D118)</f>
        <v>0</v>
      </c>
      <c r="E109" s="146">
        <f t="shared" ref="E109:N109" si="22">SUM(E110:E118)</f>
        <v>0</v>
      </c>
      <c r="F109" s="146">
        <f t="shared" si="22"/>
        <v>0</v>
      </c>
      <c r="G109" s="146">
        <f>SUM(G110:G118)</f>
        <v>3233700</v>
      </c>
      <c r="H109" s="146">
        <f t="shared" si="22"/>
        <v>0</v>
      </c>
      <c r="I109" s="146">
        <f t="shared" si="22"/>
        <v>0</v>
      </c>
      <c r="J109" s="146">
        <f t="shared" si="22"/>
        <v>0</v>
      </c>
      <c r="K109" s="146">
        <f t="shared" si="22"/>
        <v>0</v>
      </c>
      <c r="L109" s="146">
        <f t="shared" si="22"/>
        <v>0</v>
      </c>
      <c r="M109" s="146">
        <f t="shared" si="15"/>
        <v>3233700</v>
      </c>
      <c r="N109" s="162">
        <f t="shared" si="22"/>
        <v>0</v>
      </c>
    </row>
    <row r="110" spans="1:14" customFormat="1" ht="25.5" customHeight="1" x14ac:dyDescent="0.25">
      <c r="A110" s="159">
        <v>311</v>
      </c>
      <c r="B110" s="529" t="s">
        <v>448</v>
      </c>
      <c r="C110" s="533"/>
      <c r="D110" s="530">
        <v>0</v>
      </c>
      <c r="E110" s="149">
        <v>0</v>
      </c>
      <c r="F110" s="149">
        <v>0</v>
      </c>
      <c r="G110" s="149">
        <v>3048000</v>
      </c>
      <c r="H110" s="149">
        <v>0</v>
      </c>
      <c r="I110" s="149">
        <v>0</v>
      </c>
      <c r="J110" s="149">
        <v>0</v>
      </c>
      <c r="K110" s="149">
        <v>0</v>
      </c>
      <c r="L110" s="149">
        <v>0</v>
      </c>
      <c r="M110" s="147">
        <f>SUM(D110:L110)</f>
        <v>3048000</v>
      </c>
      <c r="N110" s="158"/>
    </row>
    <row r="111" spans="1:14" customFormat="1" ht="25.5" customHeight="1" x14ac:dyDescent="0.25">
      <c r="A111" s="159">
        <v>312</v>
      </c>
      <c r="B111" s="529" t="s">
        <v>449</v>
      </c>
      <c r="C111" s="533"/>
      <c r="D111" s="530">
        <v>0</v>
      </c>
      <c r="E111" s="149">
        <v>0</v>
      </c>
      <c r="F111" s="149">
        <v>0</v>
      </c>
      <c r="G111" s="149">
        <v>18300</v>
      </c>
      <c r="H111" s="149">
        <v>0</v>
      </c>
      <c r="I111" s="149">
        <v>0</v>
      </c>
      <c r="J111" s="149">
        <v>0</v>
      </c>
      <c r="K111" s="149">
        <v>0</v>
      </c>
      <c r="L111" s="149">
        <v>0</v>
      </c>
      <c r="M111" s="147">
        <f>SUM(D111:L111)</f>
        <v>18300</v>
      </c>
      <c r="N111" s="158"/>
    </row>
    <row r="112" spans="1:14" customFormat="1" ht="25.5" customHeight="1" x14ac:dyDescent="0.25">
      <c r="A112" s="159">
        <v>313</v>
      </c>
      <c r="B112" s="529" t="s">
        <v>450</v>
      </c>
      <c r="C112" s="533"/>
      <c r="D112" s="530">
        <v>0</v>
      </c>
      <c r="E112" s="149">
        <v>0</v>
      </c>
      <c r="F112" s="149">
        <v>0</v>
      </c>
      <c r="G112" s="149">
        <v>21600</v>
      </c>
      <c r="H112" s="149">
        <v>0</v>
      </c>
      <c r="I112" s="149">
        <v>0</v>
      </c>
      <c r="J112" s="149">
        <v>0</v>
      </c>
      <c r="K112" s="149">
        <v>0</v>
      </c>
      <c r="L112" s="149">
        <v>0</v>
      </c>
      <c r="M112" s="147">
        <f>SUM(D112:L112)</f>
        <v>21600</v>
      </c>
      <c r="N112" s="158"/>
    </row>
    <row r="113" spans="1:14" customFormat="1" ht="25.5" customHeight="1" x14ac:dyDescent="0.25">
      <c r="A113" s="159">
        <v>314</v>
      </c>
      <c r="B113" s="529" t="s">
        <v>451</v>
      </c>
      <c r="C113" s="533"/>
      <c r="D113" s="530">
        <v>0</v>
      </c>
      <c r="E113" s="149">
        <v>0</v>
      </c>
      <c r="F113" s="149">
        <v>0</v>
      </c>
      <c r="G113" s="149">
        <v>116000</v>
      </c>
      <c r="H113" s="149">
        <v>0</v>
      </c>
      <c r="I113" s="149">
        <v>0</v>
      </c>
      <c r="J113" s="149">
        <v>0</v>
      </c>
      <c r="K113" s="149">
        <v>0</v>
      </c>
      <c r="L113" s="149">
        <v>0</v>
      </c>
      <c r="M113" s="147">
        <f>SUM(D113:L113)</f>
        <v>116000</v>
      </c>
      <c r="N113" s="158"/>
    </row>
    <row r="114" spans="1:14" customFormat="1" ht="25.5" customHeight="1" x14ac:dyDescent="0.25">
      <c r="A114" s="159">
        <v>315</v>
      </c>
      <c r="B114" s="529" t="s">
        <v>452</v>
      </c>
      <c r="C114" s="203">
        <v>0</v>
      </c>
      <c r="D114" s="530">
        <v>0</v>
      </c>
      <c r="E114" s="149">
        <v>0</v>
      </c>
      <c r="F114" s="149">
        <v>0</v>
      </c>
      <c r="G114" s="149">
        <v>0</v>
      </c>
      <c r="H114" s="149">
        <v>0</v>
      </c>
      <c r="I114" s="149">
        <v>0</v>
      </c>
      <c r="J114" s="149">
        <v>0</v>
      </c>
      <c r="K114" s="149">
        <v>0</v>
      </c>
      <c r="L114" s="149">
        <v>0</v>
      </c>
      <c r="M114" s="147">
        <f t="shared" si="15"/>
        <v>0</v>
      </c>
      <c r="N114" s="158"/>
    </row>
    <row r="115" spans="1:14" customFormat="1" ht="25.5" customHeight="1" x14ac:dyDescent="0.25">
      <c r="A115" s="159">
        <v>316</v>
      </c>
      <c r="B115" s="529" t="s">
        <v>453</v>
      </c>
      <c r="C115" s="203">
        <v>0</v>
      </c>
      <c r="D115" s="530">
        <v>0</v>
      </c>
      <c r="E115" s="149">
        <v>0</v>
      </c>
      <c r="F115" s="149">
        <v>0</v>
      </c>
      <c r="G115" s="149">
        <v>0</v>
      </c>
      <c r="H115" s="149">
        <v>0</v>
      </c>
      <c r="I115" s="149">
        <v>0</v>
      </c>
      <c r="J115" s="149">
        <v>0</v>
      </c>
      <c r="K115" s="149">
        <v>0</v>
      </c>
      <c r="L115" s="149">
        <v>0</v>
      </c>
      <c r="M115" s="147">
        <f t="shared" si="15"/>
        <v>0</v>
      </c>
      <c r="N115" s="158"/>
    </row>
    <row r="116" spans="1:14" customFormat="1" ht="35.25" customHeight="1" x14ac:dyDescent="0.25">
      <c r="A116" s="159">
        <v>317</v>
      </c>
      <c r="B116" s="529" t="s">
        <v>454</v>
      </c>
      <c r="C116" s="533"/>
      <c r="D116" s="530">
        <v>0</v>
      </c>
      <c r="E116" s="149">
        <v>0</v>
      </c>
      <c r="F116" s="149">
        <v>0</v>
      </c>
      <c r="G116" s="149">
        <v>24800</v>
      </c>
      <c r="H116" s="149">
        <v>0</v>
      </c>
      <c r="I116" s="149">
        <v>0</v>
      </c>
      <c r="J116" s="149">
        <v>0</v>
      </c>
      <c r="K116" s="149">
        <v>0</v>
      </c>
      <c r="L116" s="149">
        <v>0</v>
      </c>
      <c r="M116" s="147">
        <f>SUM(D116:L116)</f>
        <v>24800</v>
      </c>
      <c r="N116" s="158"/>
    </row>
    <row r="117" spans="1:14" customFormat="1" ht="25.5" customHeight="1" x14ac:dyDescent="0.25">
      <c r="A117" s="159">
        <v>318</v>
      </c>
      <c r="B117" s="529" t="s">
        <v>455</v>
      </c>
      <c r="C117" s="533"/>
      <c r="D117" s="530">
        <v>0</v>
      </c>
      <c r="E117" s="149">
        <v>0</v>
      </c>
      <c r="F117" s="149">
        <v>0</v>
      </c>
      <c r="G117" s="149">
        <v>5000</v>
      </c>
      <c r="H117" s="149">
        <v>0</v>
      </c>
      <c r="I117" s="149">
        <v>0</v>
      </c>
      <c r="J117" s="149">
        <v>0</v>
      </c>
      <c r="K117" s="149">
        <v>0</v>
      </c>
      <c r="L117" s="149">
        <v>0</v>
      </c>
      <c r="M117" s="147">
        <f>SUM(D117:L117)</f>
        <v>5000</v>
      </c>
      <c r="N117" s="158"/>
    </row>
    <row r="118" spans="1:14" customFormat="1" ht="25.5" customHeight="1" x14ac:dyDescent="0.25">
      <c r="A118" s="159">
        <v>319</v>
      </c>
      <c r="B118" s="529" t="s">
        <v>456</v>
      </c>
      <c r="C118" s="203">
        <v>0</v>
      </c>
      <c r="D118" s="530">
        <v>0</v>
      </c>
      <c r="E118" s="149">
        <v>0</v>
      </c>
      <c r="F118" s="149">
        <v>0</v>
      </c>
      <c r="G118" s="149">
        <v>0</v>
      </c>
      <c r="H118" s="149">
        <v>0</v>
      </c>
      <c r="I118" s="149">
        <v>0</v>
      </c>
      <c r="J118" s="149">
        <v>0</v>
      </c>
      <c r="K118" s="149">
        <v>0</v>
      </c>
      <c r="L118" s="149">
        <v>0</v>
      </c>
      <c r="M118" s="147">
        <f t="shared" si="15"/>
        <v>0</v>
      </c>
      <c r="N118" s="158"/>
    </row>
    <row r="119" spans="1:14" customFormat="1" ht="25.5" customHeight="1" x14ac:dyDescent="0.25">
      <c r="A119" s="152">
        <v>3200</v>
      </c>
      <c r="B119" s="153" t="s">
        <v>457</v>
      </c>
      <c r="C119" s="532">
        <f t="shared" ref="C119:N119" si="23">SUM(C120:C128)</f>
        <v>166900</v>
      </c>
      <c r="D119" s="146">
        <f>SUM(D120:D128)</f>
        <v>0</v>
      </c>
      <c r="E119" s="146">
        <f t="shared" si="23"/>
        <v>0</v>
      </c>
      <c r="F119" s="146">
        <f t="shared" si="23"/>
        <v>0</v>
      </c>
      <c r="G119" s="146">
        <f t="shared" si="23"/>
        <v>0</v>
      </c>
      <c r="H119" s="146">
        <f t="shared" si="23"/>
        <v>0</v>
      </c>
      <c r="I119" s="146">
        <f t="shared" si="23"/>
        <v>0</v>
      </c>
      <c r="J119" s="146">
        <f t="shared" si="23"/>
        <v>0</v>
      </c>
      <c r="K119" s="146">
        <f t="shared" si="23"/>
        <v>0</v>
      </c>
      <c r="L119" s="146">
        <f t="shared" si="23"/>
        <v>0</v>
      </c>
      <c r="M119" s="146">
        <f t="shared" si="15"/>
        <v>166900</v>
      </c>
      <c r="N119" s="162">
        <f t="shared" si="23"/>
        <v>0</v>
      </c>
    </row>
    <row r="120" spans="1:14" ht="25.5" customHeight="1" x14ac:dyDescent="0.25">
      <c r="A120" s="159">
        <v>321</v>
      </c>
      <c r="B120" s="155" t="s">
        <v>458</v>
      </c>
      <c r="C120" s="149">
        <v>0</v>
      </c>
      <c r="D120" s="149">
        <v>0</v>
      </c>
      <c r="E120" s="149">
        <v>0</v>
      </c>
      <c r="F120" s="149">
        <v>0</v>
      </c>
      <c r="G120" s="149">
        <v>0</v>
      </c>
      <c r="H120" s="149">
        <v>0</v>
      </c>
      <c r="I120" s="149">
        <v>0</v>
      </c>
      <c r="J120" s="149">
        <v>0</v>
      </c>
      <c r="K120" s="149">
        <v>0</v>
      </c>
      <c r="L120" s="149">
        <v>0</v>
      </c>
      <c r="M120" s="110">
        <f t="shared" si="15"/>
        <v>0</v>
      </c>
      <c r="N120" s="166"/>
    </row>
    <row r="121" spans="1:14" ht="25.5" customHeight="1" x14ac:dyDescent="0.25">
      <c r="A121" s="159">
        <v>322</v>
      </c>
      <c r="B121" s="155" t="s">
        <v>459</v>
      </c>
      <c r="C121" s="149">
        <v>46900</v>
      </c>
      <c r="D121" s="149">
        <v>0</v>
      </c>
      <c r="E121" s="149">
        <v>0</v>
      </c>
      <c r="F121" s="149">
        <v>0</v>
      </c>
      <c r="G121" s="149">
        <v>0</v>
      </c>
      <c r="H121" s="149">
        <v>0</v>
      </c>
      <c r="I121" s="149">
        <v>0</v>
      </c>
      <c r="J121" s="149">
        <v>0</v>
      </c>
      <c r="K121" s="149">
        <v>0</v>
      </c>
      <c r="L121" s="149">
        <v>0</v>
      </c>
      <c r="M121" s="110">
        <f t="shared" si="15"/>
        <v>46900</v>
      </c>
      <c r="N121" s="166"/>
    </row>
    <row r="122" spans="1:14" ht="25.5" x14ac:dyDescent="0.25">
      <c r="A122" s="159">
        <v>323</v>
      </c>
      <c r="B122" s="155" t="s">
        <v>460</v>
      </c>
      <c r="C122" s="149">
        <v>0</v>
      </c>
      <c r="D122" s="149">
        <v>0</v>
      </c>
      <c r="E122" s="149">
        <v>0</v>
      </c>
      <c r="F122" s="149">
        <v>0</v>
      </c>
      <c r="G122" s="149">
        <v>0</v>
      </c>
      <c r="H122" s="149">
        <v>0</v>
      </c>
      <c r="I122" s="149">
        <v>0</v>
      </c>
      <c r="J122" s="149">
        <v>0</v>
      </c>
      <c r="K122" s="149">
        <v>0</v>
      </c>
      <c r="L122" s="149">
        <v>0</v>
      </c>
      <c r="M122" s="110">
        <f t="shared" si="15"/>
        <v>0</v>
      </c>
      <c r="N122" s="166"/>
    </row>
    <row r="123" spans="1:14" ht="30" customHeight="1" x14ac:dyDescent="0.25">
      <c r="A123" s="159">
        <v>324</v>
      </c>
      <c r="B123" s="155" t="s">
        <v>461</v>
      </c>
      <c r="C123" s="149">
        <v>35000</v>
      </c>
      <c r="D123" s="149">
        <v>0</v>
      </c>
      <c r="E123" s="149">
        <v>0</v>
      </c>
      <c r="F123" s="149">
        <v>0</v>
      </c>
      <c r="G123" s="149">
        <v>0</v>
      </c>
      <c r="H123" s="149">
        <v>0</v>
      </c>
      <c r="I123" s="149">
        <v>0</v>
      </c>
      <c r="J123" s="149">
        <v>0</v>
      </c>
      <c r="K123" s="149">
        <v>0</v>
      </c>
      <c r="L123" s="149">
        <v>0</v>
      </c>
      <c r="M123" s="110">
        <f t="shared" si="15"/>
        <v>35000</v>
      </c>
      <c r="N123" s="166"/>
    </row>
    <row r="124" spans="1:14" ht="25.5" customHeight="1" x14ac:dyDescent="0.25">
      <c r="A124" s="159">
        <v>325</v>
      </c>
      <c r="B124" s="155" t="s">
        <v>462</v>
      </c>
      <c r="C124" s="149">
        <v>0</v>
      </c>
      <c r="D124" s="149">
        <v>0</v>
      </c>
      <c r="E124" s="149">
        <v>0</v>
      </c>
      <c r="F124" s="149">
        <v>0</v>
      </c>
      <c r="G124" s="149">
        <v>0</v>
      </c>
      <c r="H124" s="149">
        <v>0</v>
      </c>
      <c r="I124" s="149">
        <v>0</v>
      </c>
      <c r="J124" s="149">
        <v>0</v>
      </c>
      <c r="K124" s="149">
        <v>0</v>
      </c>
      <c r="L124" s="149">
        <v>0</v>
      </c>
      <c r="M124" s="110">
        <f t="shared" si="15"/>
        <v>0</v>
      </c>
      <c r="N124" s="166"/>
    </row>
    <row r="125" spans="1:14" ht="25.5" customHeight="1" x14ac:dyDescent="0.25">
      <c r="A125" s="159">
        <v>326</v>
      </c>
      <c r="B125" s="155" t="s">
        <v>463</v>
      </c>
      <c r="C125" s="149">
        <v>0</v>
      </c>
      <c r="D125" s="149">
        <v>0</v>
      </c>
      <c r="E125" s="149">
        <v>0</v>
      </c>
      <c r="F125" s="149">
        <v>0</v>
      </c>
      <c r="G125" s="149">
        <v>0</v>
      </c>
      <c r="H125" s="149">
        <v>0</v>
      </c>
      <c r="I125" s="149">
        <v>0</v>
      </c>
      <c r="J125" s="149">
        <v>0</v>
      </c>
      <c r="K125" s="149">
        <v>0</v>
      </c>
      <c r="L125" s="149">
        <v>0</v>
      </c>
      <c r="M125" s="110">
        <f t="shared" si="15"/>
        <v>0</v>
      </c>
      <c r="N125" s="166"/>
    </row>
    <row r="126" spans="1:14" ht="25.5" customHeight="1" x14ac:dyDescent="0.25">
      <c r="A126" s="159">
        <v>327</v>
      </c>
      <c r="B126" s="155" t="s">
        <v>464</v>
      </c>
      <c r="C126" s="149">
        <v>0</v>
      </c>
      <c r="D126" s="149">
        <v>0</v>
      </c>
      <c r="E126" s="149">
        <v>0</v>
      </c>
      <c r="F126" s="149">
        <v>0</v>
      </c>
      <c r="G126" s="149">
        <v>0</v>
      </c>
      <c r="H126" s="149">
        <v>0</v>
      </c>
      <c r="I126" s="149">
        <v>0</v>
      </c>
      <c r="J126" s="149">
        <v>0</v>
      </c>
      <c r="K126" s="149">
        <v>0</v>
      </c>
      <c r="L126" s="149">
        <v>0</v>
      </c>
      <c r="M126" s="110">
        <f t="shared" si="15"/>
        <v>0</v>
      </c>
      <c r="N126" s="166"/>
    </row>
    <row r="127" spans="1:14" ht="25.5" customHeight="1" x14ac:dyDescent="0.25">
      <c r="A127" s="159">
        <v>328</v>
      </c>
      <c r="B127" s="155" t="s">
        <v>465</v>
      </c>
      <c r="C127" s="149">
        <v>0</v>
      </c>
      <c r="D127" s="149">
        <v>0</v>
      </c>
      <c r="E127" s="149">
        <v>0</v>
      </c>
      <c r="F127" s="149">
        <v>0</v>
      </c>
      <c r="G127" s="149">
        <v>0</v>
      </c>
      <c r="H127" s="149">
        <v>0</v>
      </c>
      <c r="I127" s="149">
        <v>0</v>
      </c>
      <c r="J127" s="149">
        <v>0</v>
      </c>
      <c r="K127" s="149">
        <v>0</v>
      </c>
      <c r="L127" s="149">
        <v>0</v>
      </c>
      <c r="M127" s="110">
        <f t="shared" si="15"/>
        <v>0</v>
      </c>
      <c r="N127" s="166"/>
    </row>
    <row r="128" spans="1:14" ht="25.5" customHeight="1" x14ac:dyDescent="0.25">
      <c r="A128" s="159">
        <v>329</v>
      </c>
      <c r="B128" s="155" t="s">
        <v>466</v>
      </c>
      <c r="C128" s="149">
        <v>85000</v>
      </c>
      <c r="D128" s="149">
        <v>0</v>
      </c>
      <c r="E128" s="149">
        <v>0</v>
      </c>
      <c r="F128" s="149">
        <v>0</v>
      </c>
      <c r="G128" s="149">
        <v>0</v>
      </c>
      <c r="H128" s="149">
        <v>0</v>
      </c>
      <c r="I128" s="149">
        <v>0</v>
      </c>
      <c r="J128" s="149">
        <v>0</v>
      </c>
      <c r="K128" s="149">
        <v>0</v>
      </c>
      <c r="L128" s="149">
        <v>0</v>
      </c>
      <c r="M128" s="110">
        <f t="shared" si="15"/>
        <v>85000</v>
      </c>
      <c r="N128" s="166"/>
    </row>
    <row r="129" spans="1:14" customFormat="1" ht="30" x14ac:dyDescent="0.25">
      <c r="A129" s="152">
        <v>3300</v>
      </c>
      <c r="B129" s="153" t="s">
        <v>467</v>
      </c>
      <c r="C129" s="146">
        <f t="shared" ref="C129:N129" si="24">SUM(C130:C138)</f>
        <v>55000</v>
      </c>
      <c r="D129" s="146">
        <f>SUM(D130:D138)</f>
        <v>0</v>
      </c>
      <c r="E129" s="146">
        <f t="shared" si="24"/>
        <v>0</v>
      </c>
      <c r="F129" s="146">
        <f t="shared" si="24"/>
        <v>0</v>
      </c>
      <c r="G129" s="146">
        <f t="shared" si="24"/>
        <v>0</v>
      </c>
      <c r="H129" s="146">
        <f t="shared" si="24"/>
        <v>0</v>
      </c>
      <c r="I129" s="146">
        <f t="shared" si="24"/>
        <v>0</v>
      </c>
      <c r="J129" s="146">
        <f t="shared" si="24"/>
        <v>0</v>
      </c>
      <c r="K129" s="146">
        <f t="shared" si="24"/>
        <v>0</v>
      </c>
      <c r="L129" s="146">
        <f t="shared" si="24"/>
        <v>0</v>
      </c>
      <c r="M129" s="146">
        <f t="shared" si="15"/>
        <v>55000</v>
      </c>
      <c r="N129" s="162">
        <f t="shared" si="24"/>
        <v>0</v>
      </c>
    </row>
    <row r="130" spans="1:14" customFormat="1" ht="25.5" customHeight="1" x14ac:dyDescent="0.25">
      <c r="A130" s="159">
        <v>331</v>
      </c>
      <c r="B130" s="154" t="s">
        <v>468</v>
      </c>
      <c r="C130" s="149">
        <v>0</v>
      </c>
      <c r="D130" s="149">
        <v>0</v>
      </c>
      <c r="E130" s="149">
        <v>0</v>
      </c>
      <c r="F130" s="149">
        <v>0</v>
      </c>
      <c r="G130" s="149">
        <v>0</v>
      </c>
      <c r="H130" s="149">
        <v>0</v>
      </c>
      <c r="I130" s="149">
        <v>0</v>
      </c>
      <c r="J130" s="149">
        <v>0</v>
      </c>
      <c r="K130" s="149">
        <v>0</v>
      </c>
      <c r="L130" s="149">
        <v>0</v>
      </c>
      <c r="M130" s="147">
        <f t="shared" si="15"/>
        <v>0</v>
      </c>
      <c r="N130" s="158"/>
    </row>
    <row r="131" spans="1:14" customFormat="1" ht="30.75" customHeight="1" x14ac:dyDescent="0.25">
      <c r="A131" s="159">
        <v>332</v>
      </c>
      <c r="B131" s="155" t="s">
        <v>469</v>
      </c>
      <c r="C131" s="149">
        <v>0</v>
      </c>
      <c r="D131" s="149">
        <v>0</v>
      </c>
      <c r="E131" s="149">
        <v>0</v>
      </c>
      <c r="F131" s="149">
        <v>0</v>
      </c>
      <c r="G131" s="149">
        <v>0</v>
      </c>
      <c r="H131" s="149">
        <v>0</v>
      </c>
      <c r="I131" s="149">
        <v>0</v>
      </c>
      <c r="J131" s="149">
        <v>0</v>
      </c>
      <c r="K131" s="149">
        <v>0</v>
      </c>
      <c r="L131" s="149">
        <v>0</v>
      </c>
      <c r="M131" s="147">
        <f t="shared" si="15"/>
        <v>0</v>
      </c>
      <c r="N131" s="158"/>
    </row>
    <row r="132" spans="1:14" customFormat="1" ht="33" customHeight="1" x14ac:dyDescent="0.25">
      <c r="A132" s="159">
        <v>333</v>
      </c>
      <c r="B132" s="155" t="s">
        <v>470</v>
      </c>
      <c r="C132" s="149">
        <v>55000</v>
      </c>
      <c r="D132" s="149">
        <v>0</v>
      </c>
      <c r="E132" s="149">
        <v>0</v>
      </c>
      <c r="F132" s="149">
        <v>0</v>
      </c>
      <c r="G132" s="149">
        <v>0</v>
      </c>
      <c r="H132" s="149">
        <v>0</v>
      </c>
      <c r="I132" s="149">
        <v>0</v>
      </c>
      <c r="J132" s="149">
        <v>0</v>
      </c>
      <c r="K132" s="149">
        <v>0</v>
      </c>
      <c r="L132" s="149">
        <v>0</v>
      </c>
      <c r="M132" s="147">
        <f t="shared" si="15"/>
        <v>55000</v>
      </c>
      <c r="N132" s="158"/>
    </row>
    <row r="133" spans="1:14" customFormat="1" ht="25.5" customHeight="1" x14ac:dyDescent="0.25">
      <c r="A133" s="159">
        <v>334</v>
      </c>
      <c r="B133" s="155" t="s">
        <v>471</v>
      </c>
      <c r="C133" s="149">
        <v>0</v>
      </c>
      <c r="D133" s="149">
        <v>0</v>
      </c>
      <c r="E133" s="149">
        <v>0</v>
      </c>
      <c r="F133" s="149">
        <v>0</v>
      </c>
      <c r="G133" s="149">
        <v>0</v>
      </c>
      <c r="H133" s="149">
        <v>0</v>
      </c>
      <c r="I133" s="149">
        <v>0</v>
      </c>
      <c r="J133" s="149">
        <v>0</v>
      </c>
      <c r="K133" s="149">
        <v>0</v>
      </c>
      <c r="L133" s="149">
        <v>0</v>
      </c>
      <c r="M133" s="147">
        <f t="shared" si="15"/>
        <v>0</v>
      </c>
      <c r="N133" s="158"/>
    </row>
    <row r="134" spans="1:14" customFormat="1" ht="25.5" customHeight="1" x14ac:dyDescent="0.25">
      <c r="A134" s="159">
        <v>335</v>
      </c>
      <c r="B134" s="155" t="s">
        <v>472</v>
      </c>
      <c r="C134" s="149">
        <v>0</v>
      </c>
      <c r="D134" s="149">
        <v>0</v>
      </c>
      <c r="E134" s="149">
        <v>0</v>
      </c>
      <c r="F134" s="149">
        <v>0</v>
      </c>
      <c r="G134" s="149">
        <v>0</v>
      </c>
      <c r="H134" s="149">
        <v>0</v>
      </c>
      <c r="I134" s="149">
        <v>0</v>
      </c>
      <c r="J134" s="149">
        <v>0</v>
      </c>
      <c r="K134" s="149">
        <v>0</v>
      </c>
      <c r="L134" s="149">
        <v>0</v>
      </c>
      <c r="M134" s="147">
        <f t="shared" si="15"/>
        <v>0</v>
      </c>
      <c r="N134" s="158"/>
    </row>
    <row r="135" spans="1:14" customFormat="1" ht="25.5" x14ac:dyDescent="0.25">
      <c r="A135" s="159">
        <v>336</v>
      </c>
      <c r="B135" s="155" t="s">
        <v>473</v>
      </c>
      <c r="C135" s="149">
        <v>0</v>
      </c>
      <c r="D135" s="149">
        <v>0</v>
      </c>
      <c r="E135" s="149">
        <v>0</v>
      </c>
      <c r="F135" s="149">
        <v>0</v>
      </c>
      <c r="G135" s="149">
        <v>0</v>
      </c>
      <c r="H135" s="149">
        <v>0</v>
      </c>
      <c r="I135" s="149">
        <v>0</v>
      </c>
      <c r="J135" s="149">
        <v>0</v>
      </c>
      <c r="K135" s="149">
        <v>0</v>
      </c>
      <c r="L135" s="149">
        <v>0</v>
      </c>
      <c r="M135" s="147">
        <f t="shared" ref="M135:M198" si="25">SUM(C135:L135)</f>
        <v>0</v>
      </c>
      <c r="N135" s="158"/>
    </row>
    <row r="136" spans="1:14" customFormat="1" ht="25.5" customHeight="1" x14ac:dyDescent="0.25">
      <c r="A136" s="159">
        <v>337</v>
      </c>
      <c r="B136" s="155" t="s">
        <v>474</v>
      </c>
      <c r="C136" s="149">
        <v>0</v>
      </c>
      <c r="D136" s="149">
        <v>0</v>
      </c>
      <c r="E136" s="149">
        <v>0</v>
      </c>
      <c r="F136" s="149">
        <v>0</v>
      </c>
      <c r="G136" s="149">
        <v>0</v>
      </c>
      <c r="H136" s="149">
        <v>0</v>
      </c>
      <c r="I136" s="149">
        <v>0</v>
      </c>
      <c r="J136" s="149">
        <v>0</v>
      </c>
      <c r="K136" s="149">
        <v>0</v>
      </c>
      <c r="L136" s="149">
        <v>0</v>
      </c>
      <c r="M136" s="147">
        <f t="shared" si="25"/>
        <v>0</v>
      </c>
      <c r="N136" s="158"/>
    </row>
    <row r="137" spans="1:14" customFormat="1" ht="25.5" customHeight="1" x14ac:dyDescent="0.25">
      <c r="A137" s="159">
        <v>338</v>
      </c>
      <c r="B137" s="155" t="s">
        <v>475</v>
      </c>
      <c r="C137" s="149">
        <v>0</v>
      </c>
      <c r="D137" s="149">
        <v>0</v>
      </c>
      <c r="E137" s="149">
        <v>0</v>
      </c>
      <c r="F137" s="149">
        <v>0</v>
      </c>
      <c r="G137" s="149">
        <v>0</v>
      </c>
      <c r="H137" s="149">
        <v>0</v>
      </c>
      <c r="I137" s="149">
        <v>0</v>
      </c>
      <c r="J137" s="149">
        <v>0</v>
      </c>
      <c r="K137" s="149">
        <v>0</v>
      </c>
      <c r="L137" s="149">
        <v>0</v>
      </c>
      <c r="M137" s="147">
        <f t="shared" si="25"/>
        <v>0</v>
      </c>
      <c r="N137" s="158"/>
    </row>
    <row r="138" spans="1:14" customFormat="1" ht="25.5" customHeight="1" x14ac:dyDescent="0.25">
      <c r="A138" s="159">
        <v>339</v>
      </c>
      <c r="B138" s="155" t="s">
        <v>476</v>
      </c>
      <c r="C138" s="149">
        <v>0</v>
      </c>
      <c r="D138" s="149">
        <v>0</v>
      </c>
      <c r="E138" s="149">
        <v>0</v>
      </c>
      <c r="F138" s="149">
        <v>0</v>
      </c>
      <c r="G138" s="149">
        <v>0</v>
      </c>
      <c r="H138" s="149">
        <v>0</v>
      </c>
      <c r="I138" s="149">
        <v>0</v>
      </c>
      <c r="J138" s="149">
        <v>0</v>
      </c>
      <c r="K138" s="149">
        <v>0</v>
      </c>
      <c r="L138" s="149">
        <v>0</v>
      </c>
      <c r="M138" s="147">
        <f t="shared" si="25"/>
        <v>0</v>
      </c>
      <c r="N138" s="158"/>
    </row>
    <row r="139" spans="1:14" customFormat="1" ht="25.5" customHeight="1" x14ac:dyDescent="0.25">
      <c r="A139" s="152">
        <v>3400</v>
      </c>
      <c r="B139" s="153" t="s">
        <v>477</v>
      </c>
      <c r="C139" s="146">
        <f t="shared" ref="C139:N139" si="26">SUM(C140:C148)</f>
        <v>113180</v>
      </c>
      <c r="D139" s="146">
        <f>SUM(D140:D148)</f>
        <v>0</v>
      </c>
      <c r="E139" s="146">
        <f t="shared" si="26"/>
        <v>0</v>
      </c>
      <c r="F139" s="146">
        <f t="shared" si="26"/>
        <v>0</v>
      </c>
      <c r="G139" s="146">
        <f t="shared" si="26"/>
        <v>0</v>
      </c>
      <c r="H139" s="146">
        <f t="shared" si="26"/>
        <v>0</v>
      </c>
      <c r="I139" s="146">
        <f t="shared" si="26"/>
        <v>0</v>
      </c>
      <c r="J139" s="146">
        <f t="shared" si="26"/>
        <v>0</v>
      </c>
      <c r="K139" s="146">
        <f t="shared" si="26"/>
        <v>0</v>
      </c>
      <c r="L139" s="146">
        <f t="shared" si="26"/>
        <v>0</v>
      </c>
      <c r="M139" s="146">
        <f t="shared" si="25"/>
        <v>113180</v>
      </c>
      <c r="N139" s="162">
        <f t="shared" si="26"/>
        <v>0</v>
      </c>
    </row>
    <row r="140" spans="1:14" customFormat="1" ht="25.5" customHeight="1" x14ac:dyDescent="0.25">
      <c r="A140" s="159">
        <v>341</v>
      </c>
      <c r="B140" s="155" t="s">
        <v>478</v>
      </c>
      <c r="C140" s="149">
        <v>6180</v>
      </c>
      <c r="D140" s="149">
        <v>0</v>
      </c>
      <c r="E140" s="149">
        <v>0</v>
      </c>
      <c r="F140" s="149">
        <v>0</v>
      </c>
      <c r="G140" s="149">
        <v>0</v>
      </c>
      <c r="H140" s="149">
        <v>0</v>
      </c>
      <c r="I140" s="149">
        <v>0</v>
      </c>
      <c r="J140" s="149">
        <v>0</v>
      </c>
      <c r="K140" s="149">
        <v>0</v>
      </c>
      <c r="L140" s="149">
        <v>0</v>
      </c>
      <c r="M140" s="147">
        <f t="shared" si="25"/>
        <v>6180</v>
      </c>
      <c r="N140" s="158"/>
    </row>
    <row r="141" spans="1:14" customFormat="1" ht="25.5" customHeight="1" x14ac:dyDescent="0.25">
      <c r="A141" s="159">
        <v>342</v>
      </c>
      <c r="B141" s="155" t="s">
        <v>479</v>
      </c>
      <c r="C141" s="149"/>
      <c r="D141" s="149">
        <v>0</v>
      </c>
      <c r="E141" s="149">
        <v>0</v>
      </c>
      <c r="F141" s="149">
        <v>0</v>
      </c>
      <c r="G141" s="149">
        <v>0</v>
      </c>
      <c r="H141" s="149">
        <v>0</v>
      </c>
      <c r="I141" s="149">
        <v>0</v>
      </c>
      <c r="J141" s="149">
        <v>0</v>
      </c>
      <c r="K141" s="149">
        <v>0</v>
      </c>
      <c r="L141" s="149">
        <v>0</v>
      </c>
      <c r="M141" s="147">
        <f t="shared" si="25"/>
        <v>0</v>
      </c>
      <c r="N141" s="158"/>
    </row>
    <row r="142" spans="1:14" customFormat="1" ht="25.5" customHeight="1" x14ac:dyDescent="0.25">
      <c r="A142" s="159">
        <v>343</v>
      </c>
      <c r="B142" s="155" t="s">
        <v>480</v>
      </c>
      <c r="C142" s="149">
        <v>0</v>
      </c>
      <c r="D142" s="149">
        <v>0</v>
      </c>
      <c r="E142" s="149">
        <v>0</v>
      </c>
      <c r="F142" s="149">
        <v>0</v>
      </c>
      <c r="G142" s="149">
        <v>0</v>
      </c>
      <c r="H142" s="149">
        <v>0</v>
      </c>
      <c r="I142" s="149">
        <v>0</v>
      </c>
      <c r="J142" s="149">
        <v>0</v>
      </c>
      <c r="K142" s="149">
        <v>0</v>
      </c>
      <c r="L142" s="149">
        <v>0</v>
      </c>
      <c r="M142" s="147">
        <f t="shared" si="25"/>
        <v>0</v>
      </c>
      <c r="N142" s="158"/>
    </row>
    <row r="143" spans="1:14" customFormat="1" ht="25.5" customHeight="1" x14ac:dyDescent="0.25">
      <c r="A143" s="159">
        <v>344</v>
      </c>
      <c r="B143" s="155" t="s">
        <v>481</v>
      </c>
      <c r="C143" s="149">
        <v>0</v>
      </c>
      <c r="D143" s="149">
        <v>0</v>
      </c>
      <c r="E143" s="149">
        <v>0</v>
      </c>
      <c r="F143" s="149">
        <v>0</v>
      </c>
      <c r="G143" s="149">
        <v>0</v>
      </c>
      <c r="H143" s="149">
        <v>0</v>
      </c>
      <c r="I143" s="149">
        <v>0</v>
      </c>
      <c r="J143" s="149">
        <v>0</v>
      </c>
      <c r="K143" s="149">
        <v>0</v>
      </c>
      <c r="L143" s="149">
        <v>0</v>
      </c>
      <c r="M143" s="147">
        <f t="shared" si="25"/>
        <v>0</v>
      </c>
      <c r="N143" s="158"/>
    </row>
    <row r="144" spans="1:14" customFormat="1" ht="25.5" customHeight="1" x14ac:dyDescent="0.25">
      <c r="A144" s="159">
        <v>345</v>
      </c>
      <c r="B144" s="155" t="s">
        <v>482</v>
      </c>
      <c r="C144" s="149">
        <v>107000</v>
      </c>
      <c r="D144" s="149">
        <v>0</v>
      </c>
      <c r="E144" s="149">
        <v>0</v>
      </c>
      <c r="F144" s="149">
        <v>0</v>
      </c>
      <c r="G144" s="149">
        <v>0</v>
      </c>
      <c r="H144" s="149">
        <v>0</v>
      </c>
      <c r="I144" s="149">
        <v>0</v>
      </c>
      <c r="J144" s="149">
        <v>0</v>
      </c>
      <c r="K144" s="149">
        <v>0</v>
      </c>
      <c r="L144" s="149">
        <v>0</v>
      </c>
      <c r="M144" s="147">
        <f t="shared" si="25"/>
        <v>107000</v>
      </c>
      <c r="N144" s="158"/>
    </row>
    <row r="145" spans="1:14" customFormat="1" ht="25.5" customHeight="1" x14ac:dyDescent="0.25">
      <c r="A145" s="159">
        <v>346</v>
      </c>
      <c r="B145" s="155" t="s">
        <v>483</v>
      </c>
      <c r="C145" s="149">
        <v>0</v>
      </c>
      <c r="D145" s="149">
        <v>0</v>
      </c>
      <c r="E145" s="149">
        <v>0</v>
      </c>
      <c r="F145" s="149">
        <v>0</v>
      </c>
      <c r="G145" s="149">
        <v>0</v>
      </c>
      <c r="H145" s="149">
        <v>0</v>
      </c>
      <c r="I145" s="149">
        <v>0</v>
      </c>
      <c r="J145" s="149">
        <v>0</v>
      </c>
      <c r="K145" s="149">
        <v>0</v>
      </c>
      <c r="L145" s="149">
        <v>0</v>
      </c>
      <c r="M145" s="147">
        <f t="shared" si="25"/>
        <v>0</v>
      </c>
      <c r="N145" s="158"/>
    </row>
    <row r="146" spans="1:14" customFormat="1" ht="25.5" customHeight="1" x14ac:dyDescent="0.25">
      <c r="A146" s="159">
        <v>347</v>
      </c>
      <c r="B146" s="155" t="s">
        <v>484</v>
      </c>
      <c r="C146" s="149">
        <v>0</v>
      </c>
      <c r="D146" s="149">
        <v>0</v>
      </c>
      <c r="E146" s="149">
        <v>0</v>
      </c>
      <c r="F146" s="149">
        <v>0</v>
      </c>
      <c r="G146" s="149">
        <v>0</v>
      </c>
      <c r="H146" s="149">
        <v>0</v>
      </c>
      <c r="I146" s="149">
        <v>0</v>
      </c>
      <c r="J146" s="149">
        <v>0</v>
      </c>
      <c r="K146" s="149">
        <v>0</v>
      </c>
      <c r="L146" s="149">
        <v>0</v>
      </c>
      <c r="M146" s="147">
        <f t="shared" si="25"/>
        <v>0</v>
      </c>
      <c r="N146" s="158"/>
    </row>
    <row r="147" spans="1:14" customFormat="1" ht="25.5" customHeight="1" x14ac:dyDescent="0.25">
      <c r="A147" s="159">
        <v>348</v>
      </c>
      <c r="B147" s="155" t="s">
        <v>485</v>
      </c>
      <c r="C147" s="149">
        <v>0</v>
      </c>
      <c r="D147" s="149">
        <v>0</v>
      </c>
      <c r="E147" s="149">
        <v>0</v>
      </c>
      <c r="F147" s="149">
        <v>0</v>
      </c>
      <c r="G147" s="149">
        <v>0</v>
      </c>
      <c r="H147" s="149">
        <v>0</v>
      </c>
      <c r="I147" s="149">
        <v>0</v>
      </c>
      <c r="J147" s="149">
        <v>0</v>
      </c>
      <c r="K147" s="149">
        <v>0</v>
      </c>
      <c r="L147" s="149">
        <v>0</v>
      </c>
      <c r="M147" s="147">
        <f t="shared" si="25"/>
        <v>0</v>
      </c>
      <c r="N147" s="158"/>
    </row>
    <row r="148" spans="1:14" customFormat="1" ht="25.5" customHeight="1" x14ac:dyDescent="0.25">
      <c r="A148" s="159">
        <v>349</v>
      </c>
      <c r="B148" s="155" t="s">
        <v>486</v>
      </c>
      <c r="C148" s="149">
        <v>0</v>
      </c>
      <c r="D148" s="149">
        <v>0</v>
      </c>
      <c r="E148" s="149">
        <v>0</v>
      </c>
      <c r="F148" s="149">
        <v>0</v>
      </c>
      <c r="G148" s="149">
        <v>0</v>
      </c>
      <c r="H148" s="149">
        <v>0</v>
      </c>
      <c r="I148" s="149">
        <v>0</v>
      </c>
      <c r="J148" s="149">
        <v>0</v>
      </c>
      <c r="K148" s="149">
        <v>0</v>
      </c>
      <c r="L148" s="149">
        <v>0</v>
      </c>
      <c r="M148" s="147">
        <f t="shared" si="25"/>
        <v>0</v>
      </c>
      <c r="N148" s="158"/>
    </row>
    <row r="149" spans="1:14" customFormat="1" ht="30" x14ac:dyDescent="0.25">
      <c r="A149" s="152">
        <v>3500</v>
      </c>
      <c r="B149" s="153" t="s">
        <v>487</v>
      </c>
      <c r="C149" s="146">
        <f t="shared" ref="C149:N149" si="27">SUM(C150:C158)</f>
        <v>165090</v>
      </c>
      <c r="D149" s="146">
        <f>SUM(D150:D158)</f>
        <v>0</v>
      </c>
      <c r="E149" s="146">
        <f t="shared" si="27"/>
        <v>0</v>
      </c>
      <c r="F149" s="146">
        <f t="shared" si="27"/>
        <v>0</v>
      </c>
      <c r="G149" s="146">
        <f>SUM(G150:G158)</f>
        <v>279000</v>
      </c>
      <c r="H149" s="146">
        <f t="shared" si="27"/>
        <v>0</v>
      </c>
      <c r="I149" s="146">
        <f t="shared" si="27"/>
        <v>0</v>
      </c>
      <c r="J149" s="146">
        <f t="shared" si="27"/>
        <v>0</v>
      </c>
      <c r="K149" s="146">
        <f t="shared" si="27"/>
        <v>0</v>
      </c>
      <c r="L149" s="146">
        <f t="shared" si="27"/>
        <v>0</v>
      </c>
      <c r="M149" s="146">
        <f t="shared" si="25"/>
        <v>444090</v>
      </c>
      <c r="N149" s="162">
        <f t="shared" si="27"/>
        <v>0</v>
      </c>
    </row>
    <row r="150" spans="1:14" customFormat="1" ht="25.5" customHeight="1" x14ac:dyDescent="0.25">
      <c r="A150" s="159">
        <v>351</v>
      </c>
      <c r="B150" s="155" t="s">
        <v>488</v>
      </c>
      <c r="C150" s="528"/>
      <c r="D150" s="149">
        <v>0</v>
      </c>
      <c r="E150" s="149">
        <v>0</v>
      </c>
      <c r="F150" s="149">
        <v>0</v>
      </c>
      <c r="G150" s="149">
        <v>279000</v>
      </c>
      <c r="H150" s="149">
        <v>0</v>
      </c>
      <c r="I150" s="149">
        <v>0</v>
      </c>
      <c r="J150" s="149">
        <v>0</v>
      </c>
      <c r="K150" s="149">
        <v>0</v>
      </c>
      <c r="L150" s="149">
        <v>0</v>
      </c>
      <c r="M150" s="147">
        <f>SUM(D150:L150)</f>
        <v>279000</v>
      </c>
      <c r="N150" s="158"/>
    </row>
    <row r="151" spans="1:14" customFormat="1" ht="34.5" customHeight="1" x14ac:dyDescent="0.25">
      <c r="A151" s="159">
        <v>352</v>
      </c>
      <c r="B151" s="155" t="s">
        <v>489</v>
      </c>
      <c r="C151" s="149">
        <v>0</v>
      </c>
      <c r="D151" s="149">
        <v>0</v>
      </c>
      <c r="E151" s="149">
        <v>0</v>
      </c>
      <c r="F151" s="149">
        <v>0</v>
      </c>
      <c r="G151" s="149">
        <v>0</v>
      </c>
      <c r="H151" s="149">
        <v>0</v>
      </c>
      <c r="I151" s="149">
        <v>0</v>
      </c>
      <c r="J151" s="149">
        <v>0</v>
      </c>
      <c r="K151" s="149">
        <v>0</v>
      </c>
      <c r="L151" s="149">
        <v>0</v>
      </c>
      <c r="M151" s="147">
        <f t="shared" si="25"/>
        <v>0</v>
      </c>
      <c r="N151" s="158"/>
    </row>
    <row r="152" spans="1:14" customFormat="1" ht="33" customHeight="1" x14ac:dyDescent="0.25">
      <c r="A152" s="159">
        <v>353</v>
      </c>
      <c r="B152" s="155" t="s">
        <v>490</v>
      </c>
      <c r="C152" s="149">
        <v>25000</v>
      </c>
      <c r="D152" s="149">
        <v>0</v>
      </c>
      <c r="E152" s="149">
        <v>0</v>
      </c>
      <c r="F152" s="149">
        <v>0</v>
      </c>
      <c r="G152" s="149">
        <v>0</v>
      </c>
      <c r="H152" s="149">
        <v>0</v>
      </c>
      <c r="I152" s="149">
        <v>0</v>
      </c>
      <c r="J152" s="149">
        <v>0</v>
      </c>
      <c r="K152" s="149">
        <v>0</v>
      </c>
      <c r="L152" s="149">
        <v>0</v>
      </c>
      <c r="M152" s="147">
        <f t="shared" si="25"/>
        <v>25000</v>
      </c>
      <c r="N152" s="158"/>
    </row>
    <row r="153" spans="1:14" customFormat="1" ht="29.25" customHeight="1" x14ac:dyDescent="0.25">
      <c r="A153" s="159">
        <v>354</v>
      </c>
      <c r="B153" s="155" t="s">
        <v>491</v>
      </c>
      <c r="C153" s="149"/>
      <c r="D153" s="149">
        <v>0</v>
      </c>
      <c r="E153" s="149">
        <v>0</v>
      </c>
      <c r="F153" s="149">
        <v>0</v>
      </c>
      <c r="G153" s="149">
        <v>0</v>
      </c>
      <c r="H153" s="149">
        <v>0</v>
      </c>
      <c r="I153" s="149">
        <v>0</v>
      </c>
      <c r="J153" s="149">
        <v>0</v>
      </c>
      <c r="K153" s="149">
        <v>0</v>
      </c>
      <c r="L153" s="149">
        <v>0</v>
      </c>
      <c r="M153" s="147">
        <f t="shared" si="25"/>
        <v>0</v>
      </c>
      <c r="N153" s="158"/>
    </row>
    <row r="154" spans="1:14" customFormat="1" ht="25.5" customHeight="1" x14ac:dyDescent="0.25">
      <c r="A154" s="159">
        <v>355</v>
      </c>
      <c r="B154" s="155" t="s">
        <v>492</v>
      </c>
      <c r="C154" s="149">
        <v>73140</v>
      </c>
      <c r="D154" s="149">
        <v>0</v>
      </c>
      <c r="E154" s="149">
        <v>0</v>
      </c>
      <c r="F154" s="149">
        <v>0</v>
      </c>
      <c r="G154" s="149">
        <v>0</v>
      </c>
      <c r="H154" s="149">
        <v>0</v>
      </c>
      <c r="I154" s="149">
        <v>0</v>
      </c>
      <c r="J154" s="149">
        <v>0</v>
      </c>
      <c r="K154" s="149">
        <v>0</v>
      </c>
      <c r="L154" s="149">
        <v>0</v>
      </c>
      <c r="M154" s="147">
        <f t="shared" si="25"/>
        <v>73140</v>
      </c>
      <c r="N154" s="158"/>
    </row>
    <row r="155" spans="1:14" customFormat="1" ht="15" x14ac:dyDescent="0.25">
      <c r="A155" s="159">
        <v>356</v>
      </c>
      <c r="B155" s="155" t="s">
        <v>493</v>
      </c>
      <c r="C155" s="149">
        <v>0</v>
      </c>
      <c r="D155" s="149">
        <v>0</v>
      </c>
      <c r="E155" s="149">
        <v>0</v>
      </c>
      <c r="F155" s="149">
        <v>0</v>
      </c>
      <c r="G155" s="149">
        <v>0</v>
      </c>
      <c r="H155" s="149">
        <v>0</v>
      </c>
      <c r="I155" s="149">
        <v>0</v>
      </c>
      <c r="J155" s="149">
        <v>0</v>
      </c>
      <c r="K155" s="149">
        <v>0</v>
      </c>
      <c r="L155" s="149">
        <v>0</v>
      </c>
      <c r="M155" s="147">
        <f t="shared" si="25"/>
        <v>0</v>
      </c>
      <c r="N155" s="158"/>
    </row>
    <row r="156" spans="1:14" customFormat="1" ht="25.5" x14ac:dyDescent="0.25">
      <c r="A156" s="159">
        <v>357</v>
      </c>
      <c r="B156" s="155" t="s">
        <v>494</v>
      </c>
      <c r="C156" s="149">
        <v>66950</v>
      </c>
      <c r="D156" s="149">
        <v>0</v>
      </c>
      <c r="E156" s="149">
        <v>0</v>
      </c>
      <c r="F156" s="149">
        <v>0</v>
      </c>
      <c r="G156" s="149">
        <v>0</v>
      </c>
      <c r="H156" s="149">
        <v>0</v>
      </c>
      <c r="I156" s="149">
        <v>0</v>
      </c>
      <c r="J156" s="149">
        <v>0</v>
      </c>
      <c r="K156" s="149">
        <v>0</v>
      </c>
      <c r="L156" s="149">
        <v>0</v>
      </c>
      <c r="M156" s="147">
        <f t="shared" si="25"/>
        <v>66950</v>
      </c>
      <c r="N156" s="158"/>
    </row>
    <row r="157" spans="1:14" customFormat="1" ht="25.5" customHeight="1" x14ac:dyDescent="0.25">
      <c r="A157" s="159">
        <v>358</v>
      </c>
      <c r="B157" s="155" t="s">
        <v>495</v>
      </c>
      <c r="C157" s="149">
        <v>0</v>
      </c>
      <c r="D157" s="149">
        <v>0</v>
      </c>
      <c r="E157" s="149">
        <v>0</v>
      </c>
      <c r="F157" s="149">
        <v>0</v>
      </c>
      <c r="G157" s="149">
        <v>0</v>
      </c>
      <c r="H157" s="149">
        <v>0</v>
      </c>
      <c r="I157" s="149">
        <v>0</v>
      </c>
      <c r="J157" s="149">
        <v>0</v>
      </c>
      <c r="K157" s="149">
        <v>0</v>
      </c>
      <c r="L157" s="149">
        <v>0</v>
      </c>
      <c r="M157" s="147">
        <f t="shared" si="25"/>
        <v>0</v>
      </c>
      <c r="N157" s="158"/>
    </row>
    <row r="158" spans="1:14" customFormat="1" ht="25.5" customHeight="1" x14ac:dyDescent="0.25">
      <c r="A158" s="159">
        <v>359</v>
      </c>
      <c r="B158" s="155" t="s">
        <v>496</v>
      </c>
      <c r="C158" s="149">
        <v>0</v>
      </c>
      <c r="D158" s="149">
        <v>0</v>
      </c>
      <c r="E158" s="149">
        <v>0</v>
      </c>
      <c r="F158" s="149">
        <v>0</v>
      </c>
      <c r="G158" s="149">
        <v>0</v>
      </c>
      <c r="H158" s="149">
        <v>0</v>
      </c>
      <c r="I158" s="149">
        <v>0</v>
      </c>
      <c r="J158" s="149">
        <v>0</v>
      </c>
      <c r="K158" s="149">
        <v>0</v>
      </c>
      <c r="L158" s="149">
        <v>0</v>
      </c>
      <c r="M158" s="147">
        <f t="shared" si="25"/>
        <v>0</v>
      </c>
      <c r="N158" s="158"/>
    </row>
    <row r="159" spans="1:14" customFormat="1" ht="25.5" customHeight="1" x14ac:dyDescent="0.25">
      <c r="A159" s="152">
        <v>3600</v>
      </c>
      <c r="B159" s="153" t="s">
        <v>497</v>
      </c>
      <c r="C159" s="146">
        <f t="shared" ref="C159:N159" si="28">SUM(C160:C166)</f>
        <v>0</v>
      </c>
      <c r="D159" s="146">
        <f>SUM(D160:D166)</f>
        <v>0</v>
      </c>
      <c r="E159" s="146">
        <f t="shared" si="28"/>
        <v>0</v>
      </c>
      <c r="F159" s="146">
        <f t="shared" si="28"/>
        <v>0</v>
      </c>
      <c r="G159" s="146">
        <f t="shared" si="28"/>
        <v>57730</v>
      </c>
      <c r="H159" s="146">
        <f t="shared" si="28"/>
        <v>0</v>
      </c>
      <c r="I159" s="146">
        <f t="shared" si="28"/>
        <v>0</v>
      </c>
      <c r="J159" s="146">
        <f t="shared" si="28"/>
        <v>0</v>
      </c>
      <c r="K159" s="146">
        <f t="shared" si="28"/>
        <v>0</v>
      </c>
      <c r="L159" s="146">
        <f t="shared" si="28"/>
        <v>0</v>
      </c>
      <c r="M159" s="146">
        <f t="shared" si="25"/>
        <v>57730</v>
      </c>
      <c r="N159" s="162">
        <f t="shared" si="28"/>
        <v>0</v>
      </c>
    </row>
    <row r="160" spans="1:14" customFormat="1" ht="29.25" customHeight="1" x14ac:dyDescent="0.25">
      <c r="A160" s="159">
        <v>361</v>
      </c>
      <c r="B160" s="155" t="s">
        <v>498</v>
      </c>
      <c r="C160" s="149"/>
      <c r="D160" s="149">
        <v>0</v>
      </c>
      <c r="E160" s="149">
        <v>0</v>
      </c>
      <c r="F160" s="149">
        <v>0</v>
      </c>
      <c r="G160" s="149">
        <v>42230</v>
      </c>
      <c r="H160" s="149">
        <v>0</v>
      </c>
      <c r="I160" s="149">
        <v>0</v>
      </c>
      <c r="J160" s="149">
        <v>0</v>
      </c>
      <c r="K160" s="149">
        <v>0</v>
      </c>
      <c r="L160" s="149">
        <v>0</v>
      </c>
      <c r="M160" s="147">
        <f t="shared" si="25"/>
        <v>42230</v>
      </c>
      <c r="N160" s="158"/>
    </row>
    <row r="161" spans="1:14" customFormat="1" ht="34.5" customHeight="1" x14ac:dyDescent="0.25">
      <c r="A161" s="159">
        <v>362</v>
      </c>
      <c r="B161" s="155" t="s">
        <v>499</v>
      </c>
      <c r="C161" s="149">
        <v>0</v>
      </c>
      <c r="D161" s="149">
        <v>0</v>
      </c>
      <c r="E161" s="149">
        <v>0</v>
      </c>
      <c r="F161" s="149">
        <v>0</v>
      </c>
      <c r="G161" s="149">
        <v>0</v>
      </c>
      <c r="H161" s="149">
        <v>0</v>
      </c>
      <c r="I161" s="149">
        <v>0</v>
      </c>
      <c r="J161" s="149">
        <v>0</v>
      </c>
      <c r="K161" s="149">
        <v>0</v>
      </c>
      <c r="L161" s="149">
        <v>0</v>
      </c>
      <c r="M161" s="147">
        <f t="shared" si="25"/>
        <v>0</v>
      </c>
      <c r="N161" s="158"/>
    </row>
    <row r="162" spans="1:14" customFormat="1" ht="29.25" customHeight="1" x14ac:dyDescent="0.25">
      <c r="A162" s="159">
        <v>363</v>
      </c>
      <c r="B162" s="155" t="s">
        <v>500</v>
      </c>
      <c r="C162" s="149"/>
      <c r="D162" s="149">
        <v>0</v>
      </c>
      <c r="E162" s="149">
        <v>0</v>
      </c>
      <c r="F162" s="149">
        <v>0</v>
      </c>
      <c r="G162" s="149">
        <v>12000</v>
      </c>
      <c r="H162" s="149">
        <v>0</v>
      </c>
      <c r="I162" s="149">
        <v>0</v>
      </c>
      <c r="J162" s="149">
        <v>0</v>
      </c>
      <c r="K162" s="149">
        <v>0</v>
      </c>
      <c r="L162" s="149">
        <v>0</v>
      </c>
      <c r="M162" s="147">
        <f t="shared" si="25"/>
        <v>12000</v>
      </c>
      <c r="N162" s="158"/>
    </row>
    <row r="163" spans="1:14" customFormat="1" ht="25.5" customHeight="1" x14ac:dyDescent="0.25">
      <c r="A163" s="159">
        <v>364</v>
      </c>
      <c r="B163" s="155" t="s">
        <v>501</v>
      </c>
      <c r="C163" s="149"/>
      <c r="D163" s="149">
        <v>0</v>
      </c>
      <c r="E163" s="149">
        <v>0</v>
      </c>
      <c r="F163" s="149">
        <v>0</v>
      </c>
      <c r="G163" s="149">
        <v>3500</v>
      </c>
      <c r="H163" s="149">
        <v>0</v>
      </c>
      <c r="I163" s="149">
        <v>0</v>
      </c>
      <c r="J163" s="149">
        <v>0</v>
      </c>
      <c r="K163" s="149">
        <v>0</v>
      </c>
      <c r="L163" s="149">
        <v>0</v>
      </c>
      <c r="M163" s="147">
        <f t="shared" si="25"/>
        <v>3500</v>
      </c>
      <c r="N163" s="158"/>
    </row>
    <row r="164" spans="1:14" customFormat="1" ht="25.5" customHeight="1" x14ac:dyDescent="0.25">
      <c r="A164" s="159">
        <v>365</v>
      </c>
      <c r="B164" s="155" t="s">
        <v>502</v>
      </c>
      <c r="C164" s="149">
        <v>0</v>
      </c>
      <c r="D164" s="149">
        <v>0</v>
      </c>
      <c r="E164" s="149">
        <v>0</v>
      </c>
      <c r="F164" s="149">
        <v>0</v>
      </c>
      <c r="G164" s="149">
        <v>0</v>
      </c>
      <c r="H164" s="149">
        <v>0</v>
      </c>
      <c r="I164" s="149">
        <v>0</v>
      </c>
      <c r="J164" s="149">
        <v>0</v>
      </c>
      <c r="K164" s="149">
        <v>0</v>
      </c>
      <c r="L164" s="149">
        <v>0</v>
      </c>
      <c r="M164" s="147">
        <f t="shared" si="25"/>
        <v>0</v>
      </c>
      <c r="N164" s="158"/>
    </row>
    <row r="165" spans="1:14" customFormat="1" ht="25.5" x14ac:dyDescent="0.25">
      <c r="A165" s="159">
        <v>366</v>
      </c>
      <c r="B165" s="155" t="s">
        <v>503</v>
      </c>
      <c r="C165" s="149">
        <v>0</v>
      </c>
      <c r="D165" s="149">
        <v>0</v>
      </c>
      <c r="E165" s="149">
        <v>0</v>
      </c>
      <c r="F165" s="149">
        <v>0</v>
      </c>
      <c r="G165" s="149">
        <v>0</v>
      </c>
      <c r="H165" s="149">
        <v>0</v>
      </c>
      <c r="I165" s="149">
        <v>0</v>
      </c>
      <c r="J165" s="149">
        <v>0</v>
      </c>
      <c r="K165" s="149">
        <v>0</v>
      </c>
      <c r="L165" s="149">
        <v>0</v>
      </c>
      <c r="M165" s="147">
        <f t="shared" si="25"/>
        <v>0</v>
      </c>
      <c r="N165" s="158"/>
    </row>
    <row r="166" spans="1:14" customFormat="1" ht="25.5" customHeight="1" x14ac:dyDescent="0.25">
      <c r="A166" s="159">
        <v>369</v>
      </c>
      <c r="B166" s="155" t="s">
        <v>504</v>
      </c>
      <c r="C166" s="149">
        <v>0</v>
      </c>
      <c r="D166" s="149">
        <v>0</v>
      </c>
      <c r="E166" s="149">
        <v>0</v>
      </c>
      <c r="F166" s="149">
        <v>0</v>
      </c>
      <c r="G166" s="149">
        <v>0</v>
      </c>
      <c r="H166" s="149">
        <v>0</v>
      </c>
      <c r="I166" s="149">
        <v>0</v>
      </c>
      <c r="J166" s="149">
        <v>0</v>
      </c>
      <c r="K166" s="149">
        <v>0</v>
      </c>
      <c r="L166" s="149">
        <v>0</v>
      </c>
      <c r="M166" s="147">
        <f t="shared" si="25"/>
        <v>0</v>
      </c>
      <c r="N166" s="158"/>
    </row>
    <row r="167" spans="1:14" customFormat="1" ht="25.5" customHeight="1" x14ac:dyDescent="0.25">
      <c r="A167" s="152">
        <v>3700</v>
      </c>
      <c r="B167" s="153" t="s">
        <v>505</v>
      </c>
      <c r="C167" s="146">
        <f t="shared" ref="C167:N167" si="29">SUM(C168:C176)</f>
        <v>112898</v>
      </c>
      <c r="D167" s="146">
        <f>SUM(D168:D176)</f>
        <v>0</v>
      </c>
      <c r="E167" s="146">
        <f t="shared" si="29"/>
        <v>0</v>
      </c>
      <c r="F167" s="146">
        <f t="shared" si="29"/>
        <v>0</v>
      </c>
      <c r="G167" s="146">
        <f t="shared" si="29"/>
        <v>69430</v>
      </c>
      <c r="H167" s="146">
        <f t="shared" si="29"/>
        <v>0</v>
      </c>
      <c r="I167" s="146">
        <f t="shared" si="29"/>
        <v>0</v>
      </c>
      <c r="J167" s="146">
        <f t="shared" si="29"/>
        <v>0</v>
      </c>
      <c r="K167" s="146">
        <f t="shared" si="29"/>
        <v>0</v>
      </c>
      <c r="L167" s="146">
        <f t="shared" si="29"/>
        <v>0</v>
      </c>
      <c r="M167" s="146">
        <f t="shared" si="25"/>
        <v>182328</v>
      </c>
      <c r="N167" s="162">
        <f t="shared" si="29"/>
        <v>0</v>
      </c>
    </row>
    <row r="168" spans="1:14" customFormat="1" ht="25.5" customHeight="1" x14ac:dyDescent="0.25">
      <c r="A168" s="159">
        <v>371</v>
      </c>
      <c r="B168" s="155" t="s">
        <v>506</v>
      </c>
      <c r="C168" s="149">
        <v>25000</v>
      </c>
      <c r="D168" s="149">
        <v>0</v>
      </c>
      <c r="E168" s="149">
        <v>0</v>
      </c>
      <c r="F168" s="149">
        <v>0</v>
      </c>
      <c r="G168" s="149">
        <v>0</v>
      </c>
      <c r="H168" s="149">
        <v>0</v>
      </c>
      <c r="I168" s="149">
        <v>0</v>
      </c>
      <c r="J168" s="149">
        <v>0</v>
      </c>
      <c r="K168" s="149">
        <v>0</v>
      </c>
      <c r="L168" s="149">
        <v>0</v>
      </c>
      <c r="M168" s="147">
        <f t="shared" si="25"/>
        <v>25000</v>
      </c>
      <c r="N168" s="158"/>
    </row>
    <row r="169" spans="1:14" customFormat="1" ht="25.5" customHeight="1" x14ac:dyDescent="0.25">
      <c r="A169" s="159">
        <v>372</v>
      </c>
      <c r="B169" s="155" t="s">
        <v>507</v>
      </c>
      <c r="C169" s="149">
        <v>7500</v>
      </c>
      <c r="D169" s="149">
        <v>0</v>
      </c>
      <c r="E169" s="149">
        <v>0</v>
      </c>
      <c r="F169" s="149">
        <v>0</v>
      </c>
      <c r="G169" s="149">
        <v>0</v>
      </c>
      <c r="H169" s="149">
        <v>0</v>
      </c>
      <c r="I169" s="149">
        <v>0</v>
      </c>
      <c r="J169" s="149">
        <v>0</v>
      </c>
      <c r="K169" s="149">
        <v>0</v>
      </c>
      <c r="L169" s="149">
        <v>0</v>
      </c>
      <c r="M169" s="147">
        <f t="shared" si="25"/>
        <v>7500</v>
      </c>
      <c r="N169" s="158"/>
    </row>
    <row r="170" spans="1:14" customFormat="1" ht="25.5" customHeight="1" x14ac:dyDescent="0.25">
      <c r="A170" s="159">
        <v>373</v>
      </c>
      <c r="B170" s="155" t="s">
        <v>508</v>
      </c>
      <c r="C170" s="149">
        <v>0</v>
      </c>
      <c r="D170" s="149">
        <v>0</v>
      </c>
      <c r="E170" s="149">
        <v>0</v>
      </c>
      <c r="F170" s="149">
        <v>0</v>
      </c>
      <c r="G170" s="149">
        <v>0</v>
      </c>
      <c r="H170" s="149">
        <v>0</v>
      </c>
      <c r="I170" s="149">
        <v>0</v>
      </c>
      <c r="J170" s="149">
        <v>0</v>
      </c>
      <c r="K170" s="149">
        <v>0</v>
      </c>
      <c r="L170" s="149">
        <v>0</v>
      </c>
      <c r="M170" s="147">
        <f t="shared" si="25"/>
        <v>0</v>
      </c>
      <c r="N170" s="158"/>
    </row>
    <row r="171" spans="1:14" customFormat="1" ht="25.5" customHeight="1" x14ac:dyDescent="0.25">
      <c r="A171" s="159">
        <v>374</v>
      </c>
      <c r="B171" s="155" t="s">
        <v>509</v>
      </c>
      <c r="C171" s="149">
        <v>0</v>
      </c>
      <c r="D171" s="149">
        <v>0</v>
      </c>
      <c r="E171" s="149">
        <v>0</v>
      </c>
      <c r="F171" s="149">
        <v>0</v>
      </c>
      <c r="G171" s="149">
        <v>0</v>
      </c>
      <c r="H171" s="149">
        <v>0</v>
      </c>
      <c r="I171" s="149">
        <v>0</v>
      </c>
      <c r="J171" s="149">
        <v>0</v>
      </c>
      <c r="K171" s="149">
        <v>0</v>
      </c>
      <c r="L171" s="149">
        <v>0</v>
      </c>
      <c r="M171" s="147">
        <f t="shared" si="25"/>
        <v>0</v>
      </c>
      <c r="N171" s="158"/>
    </row>
    <row r="172" spans="1:14" customFormat="1" ht="25.5" customHeight="1" x14ac:dyDescent="0.25">
      <c r="A172" s="159">
        <v>375</v>
      </c>
      <c r="B172" s="155" t="s">
        <v>510</v>
      </c>
      <c r="C172" s="149">
        <v>32699</v>
      </c>
      <c r="D172" s="149">
        <v>0</v>
      </c>
      <c r="E172" s="149">
        <v>0</v>
      </c>
      <c r="F172" s="149">
        <v>0</v>
      </c>
      <c r="G172" s="149">
        <v>34715</v>
      </c>
      <c r="H172" s="149">
        <v>0</v>
      </c>
      <c r="I172" s="149">
        <v>0</v>
      </c>
      <c r="J172" s="149">
        <v>0</v>
      </c>
      <c r="K172" s="149">
        <v>0</v>
      </c>
      <c r="L172" s="149">
        <v>0</v>
      </c>
      <c r="M172" s="147">
        <f t="shared" si="25"/>
        <v>67414</v>
      </c>
      <c r="N172" s="158"/>
    </row>
    <row r="173" spans="1:14" customFormat="1" ht="25.5" customHeight="1" x14ac:dyDescent="0.25">
      <c r="A173" s="159">
        <v>376</v>
      </c>
      <c r="B173" s="155" t="s">
        <v>511</v>
      </c>
      <c r="C173" s="149">
        <v>32699</v>
      </c>
      <c r="D173" s="149">
        <v>0</v>
      </c>
      <c r="E173" s="149">
        <v>0</v>
      </c>
      <c r="F173" s="149">
        <v>0</v>
      </c>
      <c r="G173" s="149">
        <v>34715</v>
      </c>
      <c r="H173" s="149">
        <v>0</v>
      </c>
      <c r="I173" s="149">
        <v>0</v>
      </c>
      <c r="J173" s="149">
        <v>0</v>
      </c>
      <c r="K173" s="149">
        <v>0</v>
      </c>
      <c r="L173" s="149">
        <v>0</v>
      </c>
      <c r="M173" s="147">
        <f t="shared" si="25"/>
        <v>67414</v>
      </c>
      <c r="N173" s="158"/>
    </row>
    <row r="174" spans="1:14" customFormat="1" ht="25.5" customHeight="1" x14ac:dyDescent="0.25">
      <c r="A174" s="159">
        <v>377</v>
      </c>
      <c r="B174" s="155" t="s">
        <v>512</v>
      </c>
      <c r="C174" s="149">
        <v>0</v>
      </c>
      <c r="D174" s="149">
        <v>0</v>
      </c>
      <c r="E174" s="149">
        <v>0</v>
      </c>
      <c r="F174" s="149">
        <v>0</v>
      </c>
      <c r="G174" s="149">
        <v>0</v>
      </c>
      <c r="H174" s="149">
        <v>0</v>
      </c>
      <c r="I174" s="149">
        <v>0</v>
      </c>
      <c r="J174" s="149">
        <v>0</v>
      </c>
      <c r="K174" s="149">
        <v>0</v>
      </c>
      <c r="L174" s="149">
        <v>0</v>
      </c>
      <c r="M174" s="147">
        <f t="shared" si="25"/>
        <v>0</v>
      </c>
      <c r="N174" s="158"/>
    </row>
    <row r="175" spans="1:14" customFormat="1" ht="25.5" customHeight="1" x14ac:dyDescent="0.25">
      <c r="A175" s="159">
        <v>378</v>
      </c>
      <c r="B175" s="155" t="s">
        <v>513</v>
      </c>
      <c r="C175" s="149">
        <v>0</v>
      </c>
      <c r="D175" s="149">
        <v>0</v>
      </c>
      <c r="E175" s="149">
        <v>0</v>
      </c>
      <c r="F175" s="149">
        <v>0</v>
      </c>
      <c r="G175" s="149">
        <v>0</v>
      </c>
      <c r="H175" s="149">
        <v>0</v>
      </c>
      <c r="I175" s="149">
        <v>0</v>
      </c>
      <c r="J175" s="149">
        <v>0</v>
      </c>
      <c r="K175" s="149">
        <v>0</v>
      </c>
      <c r="L175" s="149">
        <v>0</v>
      </c>
      <c r="M175" s="147">
        <f t="shared" si="25"/>
        <v>0</v>
      </c>
      <c r="N175" s="158"/>
    </row>
    <row r="176" spans="1:14" customFormat="1" ht="25.5" customHeight="1" x14ac:dyDescent="0.25">
      <c r="A176" s="159">
        <v>379</v>
      </c>
      <c r="B176" s="155" t="s">
        <v>514</v>
      </c>
      <c r="C176" s="149">
        <v>15000</v>
      </c>
      <c r="D176" s="149">
        <v>0</v>
      </c>
      <c r="E176" s="149">
        <v>0</v>
      </c>
      <c r="F176" s="149">
        <v>0</v>
      </c>
      <c r="G176" s="149">
        <v>0</v>
      </c>
      <c r="H176" s="149">
        <v>0</v>
      </c>
      <c r="I176" s="149">
        <v>0</v>
      </c>
      <c r="J176" s="149">
        <v>0</v>
      </c>
      <c r="K176" s="149">
        <v>0</v>
      </c>
      <c r="L176" s="149">
        <v>0</v>
      </c>
      <c r="M176" s="147">
        <f t="shared" si="25"/>
        <v>15000</v>
      </c>
      <c r="N176" s="158"/>
    </row>
    <row r="177" spans="1:14" customFormat="1" ht="25.5" customHeight="1" x14ac:dyDescent="0.25">
      <c r="A177" s="152">
        <v>3800</v>
      </c>
      <c r="B177" s="153" t="s">
        <v>515</v>
      </c>
      <c r="C177" s="146">
        <f t="shared" ref="C177:N177" si="30">SUM(C178:C182)</f>
        <v>196500</v>
      </c>
      <c r="D177" s="146">
        <f>SUM(D178:D182)</f>
        <v>0</v>
      </c>
      <c r="E177" s="146">
        <f t="shared" si="30"/>
        <v>0</v>
      </c>
      <c r="F177" s="146">
        <f t="shared" si="30"/>
        <v>0</v>
      </c>
      <c r="G177" s="146">
        <f t="shared" si="30"/>
        <v>0</v>
      </c>
      <c r="H177" s="146">
        <f t="shared" si="30"/>
        <v>0</v>
      </c>
      <c r="I177" s="146">
        <f t="shared" si="30"/>
        <v>0</v>
      </c>
      <c r="J177" s="146">
        <f t="shared" si="30"/>
        <v>0</v>
      </c>
      <c r="K177" s="146">
        <f t="shared" si="30"/>
        <v>0</v>
      </c>
      <c r="L177" s="146">
        <f t="shared" si="30"/>
        <v>0</v>
      </c>
      <c r="M177" s="146">
        <f t="shared" si="25"/>
        <v>196500</v>
      </c>
      <c r="N177" s="162">
        <f t="shared" si="30"/>
        <v>0</v>
      </c>
    </row>
    <row r="178" spans="1:14" customFormat="1" ht="25.5" customHeight="1" x14ac:dyDescent="0.25">
      <c r="A178" s="159">
        <v>381</v>
      </c>
      <c r="B178" s="155" t="s">
        <v>516</v>
      </c>
      <c r="C178" s="149">
        <v>18000</v>
      </c>
      <c r="D178" s="149">
        <v>0</v>
      </c>
      <c r="E178" s="149">
        <v>0</v>
      </c>
      <c r="F178" s="149">
        <v>0</v>
      </c>
      <c r="G178" s="149">
        <v>0</v>
      </c>
      <c r="H178" s="149">
        <v>0</v>
      </c>
      <c r="I178" s="149">
        <v>0</v>
      </c>
      <c r="J178" s="149">
        <v>0</v>
      </c>
      <c r="K178" s="149">
        <v>0</v>
      </c>
      <c r="L178" s="149">
        <v>0</v>
      </c>
      <c r="M178" s="147">
        <f t="shared" si="25"/>
        <v>18000</v>
      </c>
      <c r="N178" s="158"/>
    </row>
    <row r="179" spans="1:14" customFormat="1" ht="25.5" customHeight="1" x14ac:dyDescent="0.25">
      <c r="A179" s="159">
        <v>382</v>
      </c>
      <c r="B179" s="155" t="s">
        <v>517</v>
      </c>
      <c r="C179" s="149">
        <v>159500</v>
      </c>
      <c r="D179" s="149">
        <v>0</v>
      </c>
      <c r="E179" s="149">
        <v>0</v>
      </c>
      <c r="F179" s="149">
        <v>0</v>
      </c>
      <c r="G179" s="149">
        <v>0</v>
      </c>
      <c r="H179" s="149">
        <v>0</v>
      </c>
      <c r="I179" s="149">
        <v>0</v>
      </c>
      <c r="J179" s="149">
        <v>0</v>
      </c>
      <c r="K179" s="149">
        <v>0</v>
      </c>
      <c r="L179" s="149">
        <v>0</v>
      </c>
      <c r="M179" s="147">
        <f t="shared" si="25"/>
        <v>159500</v>
      </c>
      <c r="N179" s="158"/>
    </row>
    <row r="180" spans="1:14" customFormat="1" ht="25.5" customHeight="1" x14ac:dyDescent="0.25">
      <c r="A180" s="159">
        <v>383</v>
      </c>
      <c r="B180" s="155" t="s">
        <v>518</v>
      </c>
      <c r="C180" s="149">
        <v>19000</v>
      </c>
      <c r="D180" s="149">
        <v>0</v>
      </c>
      <c r="E180" s="149">
        <v>0</v>
      </c>
      <c r="F180" s="149">
        <v>0</v>
      </c>
      <c r="G180" s="149">
        <v>0</v>
      </c>
      <c r="H180" s="149">
        <v>0</v>
      </c>
      <c r="I180" s="149">
        <v>0</v>
      </c>
      <c r="J180" s="149">
        <v>0</v>
      </c>
      <c r="K180" s="149">
        <v>0</v>
      </c>
      <c r="L180" s="149">
        <v>0</v>
      </c>
      <c r="M180" s="147">
        <f t="shared" si="25"/>
        <v>19000</v>
      </c>
      <c r="N180" s="158"/>
    </row>
    <row r="181" spans="1:14" customFormat="1" ht="25.5" customHeight="1" x14ac:dyDescent="0.25">
      <c r="A181" s="159">
        <v>384</v>
      </c>
      <c r="B181" s="155" t="s">
        <v>519</v>
      </c>
      <c r="C181" s="149"/>
      <c r="D181" s="149">
        <v>0</v>
      </c>
      <c r="E181" s="149">
        <v>0</v>
      </c>
      <c r="F181" s="149">
        <v>0</v>
      </c>
      <c r="G181" s="149">
        <v>0</v>
      </c>
      <c r="H181" s="149">
        <v>0</v>
      </c>
      <c r="I181" s="149">
        <v>0</v>
      </c>
      <c r="J181" s="149">
        <v>0</v>
      </c>
      <c r="K181" s="149">
        <v>0</v>
      </c>
      <c r="L181" s="149">
        <v>0</v>
      </c>
      <c r="M181" s="147">
        <f t="shared" si="25"/>
        <v>0</v>
      </c>
      <c r="N181" s="158"/>
    </row>
    <row r="182" spans="1:14" customFormat="1" ht="25.5" customHeight="1" x14ac:dyDescent="0.25">
      <c r="A182" s="159">
        <v>385</v>
      </c>
      <c r="B182" s="155" t="s">
        <v>520</v>
      </c>
      <c r="C182" s="149">
        <v>0</v>
      </c>
      <c r="D182" s="149">
        <v>0</v>
      </c>
      <c r="E182" s="149">
        <v>0</v>
      </c>
      <c r="F182" s="149">
        <v>0</v>
      </c>
      <c r="G182" s="149">
        <v>0</v>
      </c>
      <c r="H182" s="149">
        <v>0</v>
      </c>
      <c r="I182" s="149">
        <v>0</v>
      </c>
      <c r="J182" s="149">
        <v>0</v>
      </c>
      <c r="K182" s="149">
        <v>0</v>
      </c>
      <c r="L182" s="149">
        <v>0</v>
      </c>
      <c r="M182" s="147">
        <f t="shared" si="25"/>
        <v>0</v>
      </c>
      <c r="N182" s="158"/>
    </row>
    <row r="183" spans="1:14" customFormat="1" ht="25.5" customHeight="1" x14ac:dyDescent="0.25">
      <c r="A183" s="152">
        <v>3900</v>
      </c>
      <c r="B183" s="153" t="s">
        <v>521</v>
      </c>
      <c r="C183" s="146">
        <f t="shared" ref="C183:N183" si="31">SUM(C184:C192)</f>
        <v>0</v>
      </c>
      <c r="D183" s="146">
        <f>SUM(D184:D192)</f>
        <v>0</v>
      </c>
      <c r="E183" s="146">
        <f t="shared" si="31"/>
        <v>0</v>
      </c>
      <c r="F183" s="146">
        <f t="shared" si="31"/>
        <v>0</v>
      </c>
      <c r="G183" s="146">
        <f t="shared" si="31"/>
        <v>0</v>
      </c>
      <c r="H183" s="146">
        <f t="shared" si="31"/>
        <v>0</v>
      </c>
      <c r="I183" s="146">
        <f t="shared" si="31"/>
        <v>0</v>
      </c>
      <c r="J183" s="146">
        <f t="shared" si="31"/>
        <v>0</v>
      </c>
      <c r="K183" s="146">
        <f t="shared" si="31"/>
        <v>0</v>
      </c>
      <c r="L183" s="146">
        <f t="shared" si="31"/>
        <v>0</v>
      </c>
      <c r="M183" s="146">
        <f t="shared" si="25"/>
        <v>0</v>
      </c>
      <c r="N183" s="162">
        <f t="shared" si="31"/>
        <v>0</v>
      </c>
    </row>
    <row r="184" spans="1:14" customFormat="1" ht="25.5" customHeight="1" x14ac:dyDescent="0.25">
      <c r="A184" s="159">
        <v>391</v>
      </c>
      <c r="B184" s="155" t="s">
        <v>522</v>
      </c>
      <c r="C184" s="149">
        <v>0</v>
      </c>
      <c r="D184" s="149">
        <v>0</v>
      </c>
      <c r="E184" s="149">
        <v>0</v>
      </c>
      <c r="F184" s="149">
        <v>0</v>
      </c>
      <c r="G184" s="149">
        <v>0</v>
      </c>
      <c r="H184" s="149">
        <v>0</v>
      </c>
      <c r="I184" s="149">
        <v>0</v>
      </c>
      <c r="J184" s="149">
        <v>0</v>
      </c>
      <c r="K184" s="149">
        <v>0</v>
      </c>
      <c r="L184" s="149">
        <v>0</v>
      </c>
      <c r="M184" s="147">
        <f t="shared" si="25"/>
        <v>0</v>
      </c>
      <c r="N184" s="158"/>
    </row>
    <row r="185" spans="1:14" customFormat="1" ht="25.5" customHeight="1" x14ac:dyDescent="0.25">
      <c r="A185" s="159">
        <v>392</v>
      </c>
      <c r="B185" s="155" t="s">
        <v>523</v>
      </c>
      <c r="C185" s="149">
        <v>0</v>
      </c>
      <c r="D185" s="149">
        <v>0</v>
      </c>
      <c r="E185" s="149">
        <v>0</v>
      </c>
      <c r="F185" s="149">
        <v>0</v>
      </c>
      <c r="G185" s="149">
        <v>0</v>
      </c>
      <c r="H185" s="149">
        <v>0</v>
      </c>
      <c r="I185" s="149">
        <v>0</v>
      </c>
      <c r="J185" s="149">
        <v>0</v>
      </c>
      <c r="K185" s="149">
        <v>0</v>
      </c>
      <c r="L185" s="149">
        <v>0</v>
      </c>
      <c r="M185" s="147">
        <f t="shared" si="25"/>
        <v>0</v>
      </c>
      <c r="N185" s="158"/>
    </row>
    <row r="186" spans="1:14" customFormat="1" ht="25.5" customHeight="1" x14ac:dyDescent="0.25">
      <c r="A186" s="159">
        <v>393</v>
      </c>
      <c r="B186" s="155" t="s">
        <v>524</v>
      </c>
      <c r="C186" s="149">
        <v>0</v>
      </c>
      <c r="D186" s="149">
        <v>0</v>
      </c>
      <c r="E186" s="149">
        <v>0</v>
      </c>
      <c r="F186" s="149">
        <v>0</v>
      </c>
      <c r="G186" s="149">
        <v>0</v>
      </c>
      <c r="H186" s="149">
        <v>0</v>
      </c>
      <c r="I186" s="149">
        <v>0</v>
      </c>
      <c r="J186" s="149">
        <v>0</v>
      </c>
      <c r="K186" s="149">
        <v>0</v>
      </c>
      <c r="L186" s="149">
        <v>0</v>
      </c>
      <c r="M186" s="147">
        <f t="shared" si="25"/>
        <v>0</v>
      </c>
      <c r="N186" s="158"/>
    </row>
    <row r="187" spans="1:14" customFormat="1" ht="25.5" customHeight="1" x14ac:dyDescent="0.25">
      <c r="A187" s="159">
        <v>394</v>
      </c>
      <c r="B187" s="155" t="s">
        <v>525</v>
      </c>
      <c r="C187" s="149">
        <v>0</v>
      </c>
      <c r="D187" s="149">
        <v>0</v>
      </c>
      <c r="E187" s="149">
        <v>0</v>
      </c>
      <c r="F187" s="149">
        <v>0</v>
      </c>
      <c r="G187" s="149">
        <v>0</v>
      </c>
      <c r="H187" s="149">
        <v>0</v>
      </c>
      <c r="I187" s="149">
        <v>0</v>
      </c>
      <c r="J187" s="149">
        <v>0</v>
      </c>
      <c r="K187" s="149">
        <v>0</v>
      </c>
      <c r="L187" s="149">
        <v>0</v>
      </c>
      <c r="M187" s="147">
        <f t="shared" si="25"/>
        <v>0</v>
      </c>
      <c r="N187" s="158"/>
    </row>
    <row r="188" spans="1:14" customFormat="1" ht="25.5" customHeight="1" x14ac:dyDescent="0.25">
      <c r="A188" s="159">
        <v>395</v>
      </c>
      <c r="B188" s="155" t="s">
        <v>526</v>
      </c>
      <c r="C188" s="149">
        <v>0</v>
      </c>
      <c r="D188" s="149">
        <v>0</v>
      </c>
      <c r="E188" s="149">
        <v>0</v>
      </c>
      <c r="F188" s="149">
        <v>0</v>
      </c>
      <c r="G188" s="149">
        <v>0</v>
      </c>
      <c r="H188" s="149">
        <v>0</v>
      </c>
      <c r="I188" s="149">
        <v>0</v>
      </c>
      <c r="J188" s="149">
        <v>0</v>
      </c>
      <c r="K188" s="149">
        <v>0</v>
      </c>
      <c r="L188" s="149">
        <v>0</v>
      </c>
      <c r="M188" s="147">
        <f t="shared" si="25"/>
        <v>0</v>
      </c>
      <c r="N188" s="158"/>
    </row>
    <row r="189" spans="1:14" customFormat="1" ht="25.5" customHeight="1" x14ac:dyDescent="0.25">
      <c r="A189" s="159">
        <v>396</v>
      </c>
      <c r="B189" s="155" t="s">
        <v>527</v>
      </c>
      <c r="C189" s="149">
        <v>0</v>
      </c>
      <c r="D189" s="149">
        <v>0</v>
      </c>
      <c r="E189" s="149">
        <v>0</v>
      </c>
      <c r="F189" s="149">
        <v>0</v>
      </c>
      <c r="G189" s="149">
        <v>0</v>
      </c>
      <c r="H189" s="149">
        <v>0</v>
      </c>
      <c r="I189" s="149">
        <v>0</v>
      </c>
      <c r="J189" s="149">
        <v>0</v>
      </c>
      <c r="K189" s="149">
        <v>0</v>
      </c>
      <c r="L189" s="149">
        <v>0</v>
      </c>
      <c r="M189" s="147">
        <f t="shared" si="25"/>
        <v>0</v>
      </c>
      <c r="N189" s="158"/>
    </row>
    <row r="190" spans="1:14" customFormat="1" ht="25.5" customHeight="1" x14ac:dyDescent="0.25">
      <c r="A190" s="159">
        <v>397</v>
      </c>
      <c r="B190" s="155" t="s">
        <v>528</v>
      </c>
      <c r="C190" s="149">
        <v>0</v>
      </c>
      <c r="D190" s="149">
        <v>0</v>
      </c>
      <c r="E190" s="149">
        <v>0</v>
      </c>
      <c r="F190" s="149">
        <v>0</v>
      </c>
      <c r="G190" s="149">
        <v>0</v>
      </c>
      <c r="H190" s="149">
        <v>0</v>
      </c>
      <c r="I190" s="149">
        <v>0</v>
      </c>
      <c r="J190" s="149">
        <v>0</v>
      </c>
      <c r="K190" s="149">
        <v>0</v>
      </c>
      <c r="L190" s="149">
        <v>0</v>
      </c>
      <c r="M190" s="147">
        <f t="shared" si="25"/>
        <v>0</v>
      </c>
      <c r="N190" s="158"/>
    </row>
    <row r="191" spans="1:14" customFormat="1" ht="25.5" x14ac:dyDescent="0.25">
      <c r="A191" s="159">
        <v>398</v>
      </c>
      <c r="B191" s="155" t="s">
        <v>529</v>
      </c>
      <c r="C191" s="149">
        <v>0</v>
      </c>
      <c r="D191" s="149">
        <v>0</v>
      </c>
      <c r="E191" s="149">
        <v>0</v>
      </c>
      <c r="F191" s="149">
        <v>0</v>
      </c>
      <c r="G191" s="149">
        <v>0</v>
      </c>
      <c r="H191" s="149">
        <v>0</v>
      </c>
      <c r="I191" s="149">
        <v>0</v>
      </c>
      <c r="J191" s="149">
        <v>0</v>
      </c>
      <c r="K191" s="149">
        <v>0</v>
      </c>
      <c r="L191" s="149">
        <v>0</v>
      </c>
      <c r="M191" s="147">
        <f t="shared" si="25"/>
        <v>0</v>
      </c>
      <c r="N191" s="158"/>
    </row>
    <row r="192" spans="1:14" customFormat="1" ht="25.5" customHeight="1" x14ac:dyDescent="0.25">
      <c r="A192" s="159">
        <v>399</v>
      </c>
      <c r="B192" s="155" t="s">
        <v>530</v>
      </c>
      <c r="C192" s="149">
        <v>0</v>
      </c>
      <c r="D192" s="149">
        <v>0</v>
      </c>
      <c r="E192" s="149">
        <v>0</v>
      </c>
      <c r="F192" s="149">
        <v>0</v>
      </c>
      <c r="G192" s="149">
        <v>0</v>
      </c>
      <c r="H192" s="149">
        <v>0</v>
      </c>
      <c r="I192" s="149">
        <v>0</v>
      </c>
      <c r="J192" s="149">
        <v>0</v>
      </c>
      <c r="K192" s="149">
        <v>0</v>
      </c>
      <c r="L192" s="149">
        <v>0</v>
      </c>
      <c r="M192" s="147">
        <f t="shared" si="25"/>
        <v>0</v>
      </c>
      <c r="N192" s="158"/>
    </row>
    <row r="193" spans="1:14" customFormat="1" ht="31.5" x14ac:dyDescent="0.25">
      <c r="A193" s="403">
        <v>4000</v>
      </c>
      <c r="B193" s="404" t="s">
        <v>531</v>
      </c>
      <c r="C193" s="402">
        <f t="shared" ref="C193:N193" si="32">C194+C204+C210+C220+C229+C233+C248+C240+C242</f>
        <v>1080000</v>
      </c>
      <c r="D193" s="402">
        <f>D194+D204+D210+D220+D229+D233+D248+D240+D242</f>
        <v>0</v>
      </c>
      <c r="E193" s="402">
        <f t="shared" si="32"/>
        <v>0</v>
      </c>
      <c r="F193" s="402">
        <f t="shared" si="32"/>
        <v>0</v>
      </c>
      <c r="G193" s="402">
        <f t="shared" si="32"/>
        <v>615324</v>
      </c>
      <c r="H193" s="402">
        <f t="shared" si="32"/>
        <v>0</v>
      </c>
      <c r="I193" s="402">
        <f t="shared" si="32"/>
        <v>0</v>
      </c>
      <c r="J193" s="402">
        <f t="shared" si="32"/>
        <v>0</v>
      </c>
      <c r="K193" s="402">
        <f t="shared" si="32"/>
        <v>0</v>
      </c>
      <c r="L193" s="402">
        <f t="shared" si="32"/>
        <v>0</v>
      </c>
      <c r="M193" s="402">
        <f t="shared" si="25"/>
        <v>1695324</v>
      </c>
      <c r="N193" s="164">
        <f t="shared" si="32"/>
        <v>0</v>
      </c>
    </row>
    <row r="194" spans="1:14" customFormat="1" ht="30" x14ac:dyDescent="0.25">
      <c r="A194" s="163">
        <v>4100</v>
      </c>
      <c r="B194" s="156" t="s">
        <v>319</v>
      </c>
      <c r="C194" s="146">
        <f>SUM(C195:C203)</f>
        <v>0</v>
      </c>
      <c r="D194" s="146">
        <f>SUM(D195:D203)</f>
        <v>0</v>
      </c>
      <c r="E194" s="146">
        <f t="shared" ref="E194:N194" si="33">SUM(E195:E203)</f>
        <v>0</v>
      </c>
      <c r="F194" s="146">
        <f t="shared" si="33"/>
        <v>0</v>
      </c>
      <c r="G194" s="146">
        <f t="shared" si="33"/>
        <v>0</v>
      </c>
      <c r="H194" s="146">
        <f t="shared" si="33"/>
        <v>0</v>
      </c>
      <c r="I194" s="146">
        <f t="shared" si="33"/>
        <v>0</v>
      </c>
      <c r="J194" s="146">
        <f t="shared" si="33"/>
        <v>0</v>
      </c>
      <c r="K194" s="146">
        <f t="shared" si="33"/>
        <v>0</v>
      </c>
      <c r="L194" s="146">
        <f t="shared" si="33"/>
        <v>0</v>
      </c>
      <c r="M194" s="146">
        <f t="shared" si="25"/>
        <v>0</v>
      </c>
      <c r="N194" s="162">
        <f t="shared" si="33"/>
        <v>0</v>
      </c>
    </row>
    <row r="195" spans="1:14" customFormat="1" ht="25.5" customHeight="1" x14ac:dyDescent="0.25">
      <c r="A195" s="159">
        <v>411</v>
      </c>
      <c r="B195" s="155" t="s">
        <v>532</v>
      </c>
      <c r="C195" s="150">
        <v>0</v>
      </c>
      <c r="D195" s="150">
        <v>0</v>
      </c>
      <c r="E195" s="150">
        <v>0</v>
      </c>
      <c r="F195" s="150">
        <v>0</v>
      </c>
      <c r="G195" s="150">
        <v>0</v>
      </c>
      <c r="H195" s="150">
        <v>0</v>
      </c>
      <c r="I195" s="150">
        <v>0</v>
      </c>
      <c r="J195" s="150">
        <v>0</v>
      </c>
      <c r="K195" s="150">
        <v>0</v>
      </c>
      <c r="L195" s="150">
        <v>0</v>
      </c>
      <c r="M195" s="147">
        <f t="shared" si="25"/>
        <v>0</v>
      </c>
      <c r="N195" s="158"/>
    </row>
    <row r="196" spans="1:14" customFormat="1" ht="25.5" customHeight="1" x14ac:dyDescent="0.25">
      <c r="A196" s="159">
        <v>412</v>
      </c>
      <c r="B196" s="155" t="s">
        <v>533</v>
      </c>
      <c r="C196" s="150">
        <v>0</v>
      </c>
      <c r="D196" s="150">
        <v>0</v>
      </c>
      <c r="E196" s="150">
        <v>0</v>
      </c>
      <c r="F196" s="150">
        <v>0</v>
      </c>
      <c r="G196" s="150">
        <v>0</v>
      </c>
      <c r="H196" s="150">
        <v>0</v>
      </c>
      <c r="I196" s="150">
        <v>0</v>
      </c>
      <c r="J196" s="150">
        <v>0</v>
      </c>
      <c r="K196" s="150">
        <v>0</v>
      </c>
      <c r="L196" s="150">
        <v>0</v>
      </c>
      <c r="M196" s="147">
        <f t="shared" si="25"/>
        <v>0</v>
      </c>
      <c r="N196" s="158"/>
    </row>
    <row r="197" spans="1:14" customFormat="1" ht="25.5" customHeight="1" x14ac:dyDescent="0.25">
      <c r="A197" s="159">
        <v>413</v>
      </c>
      <c r="B197" s="155" t="s">
        <v>534</v>
      </c>
      <c r="C197" s="150">
        <v>0</v>
      </c>
      <c r="D197" s="150">
        <v>0</v>
      </c>
      <c r="E197" s="150">
        <v>0</v>
      </c>
      <c r="F197" s="150">
        <v>0</v>
      </c>
      <c r="G197" s="150">
        <v>0</v>
      </c>
      <c r="H197" s="150">
        <v>0</v>
      </c>
      <c r="I197" s="150">
        <v>0</v>
      </c>
      <c r="J197" s="150">
        <v>0</v>
      </c>
      <c r="K197" s="150">
        <v>0</v>
      </c>
      <c r="L197" s="150">
        <v>0</v>
      </c>
      <c r="M197" s="147">
        <f t="shared" si="25"/>
        <v>0</v>
      </c>
      <c r="N197" s="158"/>
    </row>
    <row r="198" spans="1:14" customFormat="1" ht="25.5" customHeight="1" x14ac:dyDescent="0.25">
      <c r="A198" s="159">
        <v>414</v>
      </c>
      <c r="B198" s="155" t="s">
        <v>535</v>
      </c>
      <c r="C198" s="149">
        <v>0</v>
      </c>
      <c r="D198" s="149">
        <v>0</v>
      </c>
      <c r="E198" s="149">
        <v>0</v>
      </c>
      <c r="F198" s="149">
        <v>0</v>
      </c>
      <c r="G198" s="149">
        <v>0</v>
      </c>
      <c r="H198" s="149">
        <v>0</v>
      </c>
      <c r="I198" s="149">
        <v>0</v>
      </c>
      <c r="J198" s="149">
        <v>0</v>
      </c>
      <c r="K198" s="149">
        <v>0</v>
      </c>
      <c r="L198" s="149">
        <v>0</v>
      </c>
      <c r="M198" s="147">
        <f t="shared" si="25"/>
        <v>0</v>
      </c>
      <c r="N198" s="158"/>
    </row>
    <row r="199" spans="1:14" customFormat="1" ht="42" customHeight="1" x14ac:dyDescent="0.25">
      <c r="A199" s="159">
        <v>415</v>
      </c>
      <c r="B199" s="155" t="s">
        <v>536</v>
      </c>
      <c r="C199" s="149">
        <v>0</v>
      </c>
      <c r="D199" s="149">
        <v>0</v>
      </c>
      <c r="E199" s="149">
        <v>0</v>
      </c>
      <c r="F199" s="149">
        <v>0</v>
      </c>
      <c r="G199" s="149">
        <v>0</v>
      </c>
      <c r="H199" s="149">
        <v>0</v>
      </c>
      <c r="I199" s="149">
        <v>0</v>
      </c>
      <c r="J199" s="149">
        <v>0</v>
      </c>
      <c r="K199" s="149">
        <v>0</v>
      </c>
      <c r="L199" s="149">
        <v>0</v>
      </c>
      <c r="M199" s="147">
        <f t="shared" ref="M199:M262" si="34">SUM(C199:L199)</f>
        <v>0</v>
      </c>
      <c r="N199" s="158"/>
    </row>
    <row r="200" spans="1:14" customFormat="1" ht="36.75" customHeight="1" x14ac:dyDescent="0.25">
      <c r="A200" s="159">
        <v>416</v>
      </c>
      <c r="B200" s="155" t="s">
        <v>537</v>
      </c>
      <c r="C200" s="149">
        <v>0</v>
      </c>
      <c r="D200" s="149">
        <v>0</v>
      </c>
      <c r="E200" s="149">
        <v>0</v>
      </c>
      <c r="F200" s="149">
        <v>0</v>
      </c>
      <c r="G200" s="149">
        <v>0</v>
      </c>
      <c r="H200" s="149">
        <v>0</v>
      </c>
      <c r="I200" s="149">
        <v>0</v>
      </c>
      <c r="J200" s="149">
        <v>0</v>
      </c>
      <c r="K200" s="149">
        <v>0</v>
      </c>
      <c r="L200" s="149">
        <v>0</v>
      </c>
      <c r="M200" s="147">
        <f t="shared" si="34"/>
        <v>0</v>
      </c>
      <c r="N200" s="158"/>
    </row>
    <row r="201" spans="1:14" customFormat="1" ht="42" customHeight="1" x14ac:dyDescent="0.25">
      <c r="A201" s="159">
        <v>417</v>
      </c>
      <c r="B201" s="155" t="s">
        <v>538</v>
      </c>
      <c r="C201" s="149">
        <v>0</v>
      </c>
      <c r="D201" s="149">
        <v>0</v>
      </c>
      <c r="E201" s="149">
        <v>0</v>
      </c>
      <c r="F201" s="149">
        <v>0</v>
      </c>
      <c r="G201" s="149">
        <v>0</v>
      </c>
      <c r="H201" s="149">
        <v>0</v>
      </c>
      <c r="I201" s="149">
        <v>0</v>
      </c>
      <c r="J201" s="149">
        <v>0</v>
      </c>
      <c r="K201" s="149">
        <v>0</v>
      </c>
      <c r="L201" s="149">
        <v>0</v>
      </c>
      <c r="M201" s="147">
        <f t="shared" si="34"/>
        <v>0</v>
      </c>
      <c r="N201" s="158"/>
    </row>
    <row r="202" spans="1:14" customFormat="1" ht="34.5" customHeight="1" x14ac:dyDescent="0.25">
      <c r="A202" s="159">
        <v>418</v>
      </c>
      <c r="B202" s="155" t="s">
        <v>539</v>
      </c>
      <c r="C202" s="149">
        <v>0</v>
      </c>
      <c r="D202" s="149">
        <v>0</v>
      </c>
      <c r="E202" s="149">
        <v>0</v>
      </c>
      <c r="F202" s="149">
        <v>0</v>
      </c>
      <c r="G202" s="149">
        <v>0</v>
      </c>
      <c r="H202" s="149">
        <v>0</v>
      </c>
      <c r="I202" s="149">
        <v>0</v>
      </c>
      <c r="J202" s="149">
        <v>0</v>
      </c>
      <c r="K202" s="149">
        <v>0</v>
      </c>
      <c r="L202" s="149">
        <v>0</v>
      </c>
      <c r="M202" s="147">
        <f t="shared" si="34"/>
        <v>0</v>
      </c>
      <c r="N202" s="158"/>
    </row>
    <row r="203" spans="1:14" customFormat="1" ht="34.5" customHeight="1" x14ac:dyDescent="0.25">
      <c r="A203" s="159">
        <v>419</v>
      </c>
      <c r="B203" s="155" t="s">
        <v>540</v>
      </c>
      <c r="C203" s="149">
        <v>0</v>
      </c>
      <c r="D203" s="149">
        <v>0</v>
      </c>
      <c r="E203" s="149">
        <v>0</v>
      </c>
      <c r="F203" s="149">
        <v>0</v>
      </c>
      <c r="G203" s="149">
        <v>0</v>
      </c>
      <c r="H203" s="149">
        <v>0</v>
      </c>
      <c r="I203" s="149">
        <v>0</v>
      </c>
      <c r="J203" s="149">
        <v>0</v>
      </c>
      <c r="K203" s="149">
        <v>0</v>
      </c>
      <c r="L203" s="149">
        <v>0</v>
      </c>
      <c r="M203" s="147">
        <f t="shared" si="34"/>
        <v>0</v>
      </c>
      <c r="N203" s="158"/>
    </row>
    <row r="204" spans="1:14" customFormat="1" ht="25.5" customHeight="1" x14ac:dyDescent="0.25">
      <c r="A204" s="152">
        <v>4200</v>
      </c>
      <c r="B204" s="153" t="s">
        <v>541</v>
      </c>
      <c r="C204" s="146">
        <f t="shared" ref="C204:L204" si="35">SUM(C205:C209)</f>
        <v>1080000</v>
      </c>
      <c r="D204" s="146">
        <f>SUM(D205:D209)</f>
        <v>0</v>
      </c>
      <c r="E204" s="146">
        <f t="shared" si="35"/>
        <v>0</v>
      </c>
      <c r="F204" s="146">
        <f t="shared" si="35"/>
        <v>0</v>
      </c>
      <c r="G204" s="146">
        <f t="shared" si="35"/>
        <v>615324</v>
      </c>
      <c r="H204" s="146">
        <f t="shared" si="35"/>
        <v>0</v>
      </c>
      <c r="I204" s="146">
        <f t="shared" si="35"/>
        <v>0</v>
      </c>
      <c r="J204" s="146">
        <f t="shared" si="35"/>
        <v>0</v>
      </c>
      <c r="K204" s="146">
        <f t="shared" si="35"/>
        <v>0</v>
      </c>
      <c r="L204" s="146">
        <f t="shared" si="35"/>
        <v>0</v>
      </c>
      <c r="M204" s="146">
        <f t="shared" si="34"/>
        <v>1695324</v>
      </c>
      <c r="N204" s="161"/>
    </row>
    <row r="205" spans="1:14" customFormat="1" ht="25.5" x14ac:dyDescent="0.25">
      <c r="A205" s="159">
        <v>421</v>
      </c>
      <c r="B205" s="155" t="s">
        <v>542</v>
      </c>
      <c r="C205" s="149">
        <v>1080000</v>
      </c>
      <c r="D205" s="149">
        <v>0</v>
      </c>
      <c r="E205" s="149">
        <v>0</v>
      </c>
      <c r="F205" s="149">
        <v>0</v>
      </c>
      <c r="G205" s="149">
        <v>0</v>
      </c>
      <c r="H205" s="149">
        <v>0</v>
      </c>
      <c r="I205" s="149">
        <v>0</v>
      </c>
      <c r="J205" s="149">
        <v>0</v>
      </c>
      <c r="K205" s="149">
        <v>0</v>
      </c>
      <c r="L205" s="149">
        <v>0</v>
      </c>
      <c r="M205" s="147">
        <f t="shared" si="34"/>
        <v>1080000</v>
      </c>
      <c r="N205" s="158"/>
    </row>
    <row r="206" spans="1:14" customFormat="1" ht="26.25" customHeight="1" x14ac:dyDescent="0.25">
      <c r="A206" s="159">
        <v>422</v>
      </c>
      <c r="B206" s="155" t="s">
        <v>543</v>
      </c>
      <c r="C206" s="149">
        <v>0</v>
      </c>
      <c r="D206" s="149">
        <v>0</v>
      </c>
      <c r="E206" s="149">
        <v>0</v>
      </c>
      <c r="F206" s="149">
        <v>0</v>
      </c>
      <c r="G206" s="149">
        <v>615324</v>
      </c>
      <c r="H206" s="149">
        <v>0</v>
      </c>
      <c r="I206" s="149">
        <v>0</v>
      </c>
      <c r="J206" s="149">
        <v>0</v>
      </c>
      <c r="K206" s="149">
        <v>0</v>
      </c>
      <c r="L206" s="149">
        <v>0</v>
      </c>
      <c r="M206" s="147">
        <f t="shared" si="34"/>
        <v>615324</v>
      </c>
      <c r="N206" s="158"/>
    </row>
    <row r="207" spans="1:14" customFormat="1" ht="25.5" x14ac:dyDescent="0.25">
      <c r="A207" s="159">
        <v>423</v>
      </c>
      <c r="B207" s="155" t="s">
        <v>544</v>
      </c>
      <c r="C207" s="149">
        <v>0</v>
      </c>
      <c r="D207" s="149">
        <v>0</v>
      </c>
      <c r="E207" s="149">
        <v>0</v>
      </c>
      <c r="F207" s="149">
        <v>0</v>
      </c>
      <c r="G207" s="149">
        <v>0</v>
      </c>
      <c r="H207" s="149">
        <v>0</v>
      </c>
      <c r="I207" s="149">
        <v>0</v>
      </c>
      <c r="J207" s="149">
        <v>0</v>
      </c>
      <c r="K207" s="149">
        <v>0</v>
      </c>
      <c r="L207" s="149">
        <v>0</v>
      </c>
      <c r="M207" s="147">
        <f t="shared" si="34"/>
        <v>0</v>
      </c>
      <c r="N207" s="158"/>
    </row>
    <row r="208" spans="1:14" customFormat="1" ht="25.5" customHeight="1" x14ac:dyDescent="0.25">
      <c r="A208" s="159">
        <v>424</v>
      </c>
      <c r="B208" s="155" t="s">
        <v>545</v>
      </c>
      <c r="C208" s="149">
        <v>0</v>
      </c>
      <c r="D208" s="149">
        <v>0</v>
      </c>
      <c r="E208" s="149">
        <v>0</v>
      </c>
      <c r="F208" s="149">
        <v>0</v>
      </c>
      <c r="G208" s="149">
        <v>0</v>
      </c>
      <c r="H208" s="149">
        <v>0</v>
      </c>
      <c r="I208" s="149">
        <v>0</v>
      </c>
      <c r="J208" s="149">
        <v>0</v>
      </c>
      <c r="K208" s="149">
        <v>0</v>
      </c>
      <c r="L208" s="149">
        <v>0</v>
      </c>
      <c r="M208" s="147">
        <f t="shared" si="34"/>
        <v>0</v>
      </c>
      <c r="N208" s="158"/>
    </row>
    <row r="209" spans="1:14" customFormat="1" ht="25.5" x14ac:dyDescent="0.25">
      <c r="A209" s="159">
        <v>425</v>
      </c>
      <c r="B209" s="155" t="s">
        <v>546</v>
      </c>
      <c r="C209" s="149">
        <v>0</v>
      </c>
      <c r="D209" s="149">
        <v>0</v>
      </c>
      <c r="E209" s="149">
        <v>0</v>
      </c>
      <c r="F209" s="149">
        <v>0</v>
      </c>
      <c r="G209" s="149">
        <v>0</v>
      </c>
      <c r="H209" s="149">
        <v>0</v>
      </c>
      <c r="I209" s="149">
        <v>0</v>
      </c>
      <c r="J209" s="149">
        <v>0</v>
      </c>
      <c r="K209" s="149">
        <v>0</v>
      </c>
      <c r="L209" s="149">
        <v>0</v>
      </c>
      <c r="M209" s="147">
        <f t="shared" si="34"/>
        <v>0</v>
      </c>
      <c r="N209" s="158"/>
    </row>
    <row r="210" spans="1:14" customFormat="1" ht="25.5" customHeight="1" x14ac:dyDescent="0.25">
      <c r="A210" s="152">
        <v>4300</v>
      </c>
      <c r="B210" s="153" t="s">
        <v>322</v>
      </c>
      <c r="C210" s="146">
        <f t="shared" ref="C210:N210" si="36">SUM(C211:C219)</f>
        <v>0</v>
      </c>
      <c r="D210" s="146">
        <f>SUM(D211:D219)</f>
        <v>0</v>
      </c>
      <c r="E210" s="146">
        <f t="shared" si="36"/>
        <v>0</v>
      </c>
      <c r="F210" s="146">
        <f t="shared" si="36"/>
        <v>0</v>
      </c>
      <c r="G210" s="146">
        <f t="shared" si="36"/>
        <v>0</v>
      </c>
      <c r="H210" s="146">
        <f t="shared" si="36"/>
        <v>0</v>
      </c>
      <c r="I210" s="146">
        <f t="shared" si="36"/>
        <v>0</v>
      </c>
      <c r="J210" s="146">
        <f t="shared" si="36"/>
        <v>0</v>
      </c>
      <c r="K210" s="146">
        <f t="shared" si="36"/>
        <v>0</v>
      </c>
      <c r="L210" s="146">
        <f t="shared" si="36"/>
        <v>0</v>
      </c>
      <c r="M210" s="146">
        <f t="shared" si="34"/>
        <v>0</v>
      </c>
      <c r="N210" s="162">
        <f t="shared" si="36"/>
        <v>0</v>
      </c>
    </row>
    <row r="211" spans="1:14" customFormat="1" ht="25.5" customHeight="1" x14ac:dyDescent="0.25">
      <c r="A211" s="159">
        <v>431</v>
      </c>
      <c r="B211" s="155" t="s">
        <v>547</v>
      </c>
      <c r="C211" s="149">
        <v>0</v>
      </c>
      <c r="D211" s="149">
        <v>0</v>
      </c>
      <c r="E211" s="149">
        <v>0</v>
      </c>
      <c r="F211" s="149">
        <v>0</v>
      </c>
      <c r="G211" s="149">
        <v>0</v>
      </c>
      <c r="H211" s="149">
        <v>0</v>
      </c>
      <c r="I211" s="149">
        <v>0</v>
      </c>
      <c r="J211" s="149">
        <v>0</v>
      </c>
      <c r="K211" s="149">
        <v>0</v>
      </c>
      <c r="L211" s="149">
        <v>0</v>
      </c>
      <c r="M211" s="147">
        <f t="shared" si="34"/>
        <v>0</v>
      </c>
      <c r="N211" s="158"/>
    </row>
    <row r="212" spans="1:14" customFormat="1" ht="25.5" customHeight="1" x14ac:dyDescent="0.25">
      <c r="A212" s="159">
        <v>432</v>
      </c>
      <c r="B212" s="155" t="s">
        <v>548</v>
      </c>
      <c r="C212" s="149">
        <v>0</v>
      </c>
      <c r="D212" s="149">
        <v>0</v>
      </c>
      <c r="E212" s="149">
        <v>0</v>
      </c>
      <c r="F212" s="149">
        <v>0</v>
      </c>
      <c r="G212" s="149">
        <v>0</v>
      </c>
      <c r="H212" s="149">
        <v>0</v>
      </c>
      <c r="I212" s="149">
        <v>0</v>
      </c>
      <c r="J212" s="149">
        <v>0</v>
      </c>
      <c r="K212" s="149">
        <v>0</v>
      </c>
      <c r="L212" s="149">
        <v>0</v>
      </c>
      <c r="M212" s="147">
        <f t="shared" si="34"/>
        <v>0</v>
      </c>
      <c r="N212" s="158"/>
    </row>
    <row r="213" spans="1:14" customFormat="1" ht="25.5" customHeight="1" x14ac:dyDescent="0.25">
      <c r="A213" s="159">
        <v>433</v>
      </c>
      <c r="B213" s="155" t="s">
        <v>549</v>
      </c>
      <c r="C213" s="149">
        <v>0</v>
      </c>
      <c r="D213" s="149">
        <v>0</v>
      </c>
      <c r="E213" s="149">
        <v>0</v>
      </c>
      <c r="F213" s="149">
        <v>0</v>
      </c>
      <c r="G213" s="149">
        <v>0</v>
      </c>
      <c r="H213" s="149">
        <v>0</v>
      </c>
      <c r="I213" s="149">
        <v>0</v>
      </c>
      <c r="J213" s="149">
        <v>0</v>
      </c>
      <c r="K213" s="149">
        <v>0</v>
      </c>
      <c r="L213" s="149">
        <v>0</v>
      </c>
      <c r="M213" s="147">
        <f t="shared" si="34"/>
        <v>0</v>
      </c>
      <c r="N213" s="158"/>
    </row>
    <row r="214" spans="1:14" customFormat="1" ht="25.5" customHeight="1" x14ac:dyDescent="0.25">
      <c r="A214" s="159">
        <v>434</v>
      </c>
      <c r="B214" s="155" t="s">
        <v>550</v>
      </c>
      <c r="C214" s="149">
        <v>0</v>
      </c>
      <c r="D214" s="149">
        <v>0</v>
      </c>
      <c r="E214" s="149">
        <v>0</v>
      </c>
      <c r="F214" s="149">
        <v>0</v>
      </c>
      <c r="G214" s="149">
        <v>0</v>
      </c>
      <c r="H214" s="149">
        <v>0</v>
      </c>
      <c r="I214" s="149">
        <v>0</v>
      </c>
      <c r="J214" s="149">
        <v>0</v>
      </c>
      <c r="K214" s="149">
        <v>0</v>
      </c>
      <c r="L214" s="149">
        <v>0</v>
      </c>
      <c r="M214" s="147">
        <f t="shared" si="34"/>
        <v>0</v>
      </c>
      <c r="N214" s="158"/>
    </row>
    <row r="215" spans="1:14" customFormat="1" ht="25.5" customHeight="1" x14ac:dyDescent="0.25">
      <c r="A215" s="159">
        <v>435</v>
      </c>
      <c r="B215" s="155" t="s">
        <v>551</v>
      </c>
      <c r="C215" s="149">
        <v>0</v>
      </c>
      <c r="D215" s="149">
        <v>0</v>
      </c>
      <c r="E215" s="149">
        <v>0</v>
      </c>
      <c r="F215" s="149">
        <v>0</v>
      </c>
      <c r="G215" s="149">
        <v>0</v>
      </c>
      <c r="H215" s="149">
        <v>0</v>
      </c>
      <c r="I215" s="149">
        <v>0</v>
      </c>
      <c r="J215" s="149">
        <v>0</v>
      </c>
      <c r="K215" s="149">
        <v>0</v>
      </c>
      <c r="L215" s="149">
        <v>0</v>
      </c>
      <c r="M215" s="147">
        <f t="shared" si="34"/>
        <v>0</v>
      </c>
      <c r="N215" s="158"/>
    </row>
    <row r="216" spans="1:14" customFormat="1" ht="25.5" customHeight="1" x14ac:dyDescent="0.25">
      <c r="A216" s="159">
        <v>436</v>
      </c>
      <c r="B216" s="155" t="s">
        <v>552</v>
      </c>
      <c r="C216" s="149">
        <v>0</v>
      </c>
      <c r="D216" s="149">
        <v>0</v>
      </c>
      <c r="E216" s="149">
        <v>0</v>
      </c>
      <c r="F216" s="149">
        <v>0</v>
      </c>
      <c r="G216" s="149">
        <v>0</v>
      </c>
      <c r="H216" s="149">
        <v>0</v>
      </c>
      <c r="I216" s="149">
        <v>0</v>
      </c>
      <c r="J216" s="149">
        <v>0</v>
      </c>
      <c r="K216" s="149">
        <v>0</v>
      </c>
      <c r="L216" s="149">
        <v>0</v>
      </c>
      <c r="M216" s="147">
        <f t="shared" si="34"/>
        <v>0</v>
      </c>
      <c r="N216" s="158"/>
    </row>
    <row r="217" spans="1:14" customFormat="1" ht="25.5" customHeight="1" x14ac:dyDescent="0.25">
      <c r="A217" s="159">
        <v>437</v>
      </c>
      <c r="B217" s="155" t="s">
        <v>553</v>
      </c>
      <c r="C217" s="149">
        <v>0</v>
      </c>
      <c r="D217" s="149">
        <v>0</v>
      </c>
      <c r="E217" s="149">
        <v>0</v>
      </c>
      <c r="F217" s="149">
        <v>0</v>
      </c>
      <c r="G217" s="149">
        <v>0</v>
      </c>
      <c r="H217" s="149">
        <v>0</v>
      </c>
      <c r="I217" s="149">
        <v>0</v>
      </c>
      <c r="J217" s="149">
        <v>0</v>
      </c>
      <c r="K217" s="149">
        <v>0</v>
      </c>
      <c r="L217" s="149">
        <v>0</v>
      </c>
      <c r="M217" s="147">
        <f t="shared" si="34"/>
        <v>0</v>
      </c>
      <c r="N217" s="158"/>
    </row>
    <row r="218" spans="1:14" customFormat="1" ht="25.5" customHeight="1" x14ac:dyDescent="0.25">
      <c r="A218" s="159">
        <v>438</v>
      </c>
      <c r="B218" s="155" t="s">
        <v>554</v>
      </c>
      <c r="C218" s="149">
        <v>0</v>
      </c>
      <c r="D218" s="149">
        <v>0</v>
      </c>
      <c r="E218" s="149">
        <v>0</v>
      </c>
      <c r="F218" s="149">
        <v>0</v>
      </c>
      <c r="G218" s="149">
        <v>0</v>
      </c>
      <c r="H218" s="149">
        <v>0</v>
      </c>
      <c r="I218" s="149">
        <v>0</v>
      </c>
      <c r="J218" s="149">
        <v>0</v>
      </c>
      <c r="K218" s="149">
        <v>0</v>
      </c>
      <c r="L218" s="149">
        <v>0</v>
      </c>
      <c r="M218" s="147">
        <f t="shared" si="34"/>
        <v>0</v>
      </c>
      <c r="N218" s="158"/>
    </row>
    <row r="219" spans="1:14" customFormat="1" ht="25.5" customHeight="1" x14ac:dyDescent="0.25">
      <c r="A219" s="159">
        <v>439</v>
      </c>
      <c r="B219" s="155" t="s">
        <v>555</v>
      </c>
      <c r="C219" s="149">
        <v>0</v>
      </c>
      <c r="D219" s="149">
        <v>0</v>
      </c>
      <c r="E219" s="149">
        <v>0</v>
      </c>
      <c r="F219" s="149">
        <v>0</v>
      </c>
      <c r="G219" s="149">
        <v>0</v>
      </c>
      <c r="H219" s="149">
        <v>0</v>
      </c>
      <c r="I219" s="149">
        <v>0</v>
      </c>
      <c r="J219" s="149">
        <v>0</v>
      </c>
      <c r="K219" s="149">
        <v>0</v>
      </c>
      <c r="L219" s="149">
        <v>0</v>
      </c>
      <c r="M219" s="147">
        <f t="shared" si="34"/>
        <v>0</v>
      </c>
      <c r="N219" s="158"/>
    </row>
    <row r="220" spans="1:14" customFormat="1" ht="25.5" customHeight="1" x14ac:dyDescent="0.25">
      <c r="A220" s="152">
        <v>4400</v>
      </c>
      <c r="B220" s="153" t="s">
        <v>325</v>
      </c>
      <c r="C220" s="146">
        <f t="shared" ref="C220:N220" si="37">SUM(C221:C228)</f>
        <v>0</v>
      </c>
      <c r="D220" s="146">
        <f>SUM(D221:D228)</f>
        <v>0</v>
      </c>
      <c r="E220" s="146">
        <f t="shared" si="37"/>
        <v>0</v>
      </c>
      <c r="F220" s="146">
        <f t="shared" si="37"/>
        <v>0</v>
      </c>
      <c r="G220" s="146">
        <f t="shared" si="37"/>
        <v>0</v>
      </c>
      <c r="H220" s="146">
        <f t="shared" si="37"/>
        <v>0</v>
      </c>
      <c r="I220" s="146">
        <f t="shared" si="37"/>
        <v>0</v>
      </c>
      <c r="J220" s="146">
        <f t="shared" si="37"/>
        <v>0</v>
      </c>
      <c r="K220" s="146">
        <f t="shared" si="37"/>
        <v>0</v>
      </c>
      <c r="L220" s="146">
        <f t="shared" si="37"/>
        <v>0</v>
      </c>
      <c r="M220" s="146">
        <f t="shared" si="34"/>
        <v>0</v>
      </c>
      <c r="N220" s="162">
        <f t="shared" si="37"/>
        <v>0</v>
      </c>
    </row>
    <row r="221" spans="1:14" customFormat="1" ht="25.5" customHeight="1" x14ac:dyDescent="0.25">
      <c r="A221" s="159">
        <v>441</v>
      </c>
      <c r="B221" s="155" t="s">
        <v>556</v>
      </c>
      <c r="C221" s="149">
        <v>0</v>
      </c>
      <c r="D221" s="149">
        <v>0</v>
      </c>
      <c r="E221" s="149">
        <v>0</v>
      </c>
      <c r="F221" s="149">
        <v>0</v>
      </c>
      <c r="G221" s="149">
        <v>0</v>
      </c>
      <c r="H221" s="149">
        <v>0</v>
      </c>
      <c r="I221" s="149">
        <v>0</v>
      </c>
      <c r="J221" s="149">
        <v>0</v>
      </c>
      <c r="K221" s="149">
        <v>0</v>
      </c>
      <c r="L221" s="149">
        <v>0</v>
      </c>
      <c r="M221" s="147">
        <f t="shared" si="34"/>
        <v>0</v>
      </c>
      <c r="N221" s="158"/>
    </row>
    <row r="222" spans="1:14" customFormat="1" ht="25.5" customHeight="1" x14ac:dyDescent="0.25">
      <c r="A222" s="159">
        <v>442</v>
      </c>
      <c r="B222" s="155" t="s">
        <v>557</v>
      </c>
      <c r="C222" s="149">
        <v>0</v>
      </c>
      <c r="D222" s="149">
        <v>0</v>
      </c>
      <c r="E222" s="149">
        <v>0</v>
      </c>
      <c r="F222" s="149">
        <v>0</v>
      </c>
      <c r="G222" s="149">
        <v>0</v>
      </c>
      <c r="H222" s="149">
        <v>0</v>
      </c>
      <c r="I222" s="149">
        <v>0</v>
      </c>
      <c r="J222" s="149">
        <v>0</v>
      </c>
      <c r="K222" s="149">
        <v>0</v>
      </c>
      <c r="L222" s="149">
        <v>0</v>
      </c>
      <c r="M222" s="147">
        <f t="shared" si="34"/>
        <v>0</v>
      </c>
      <c r="N222" s="158"/>
    </row>
    <row r="223" spans="1:14" customFormat="1" ht="25.5" customHeight="1" x14ac:dyDescent="0.25">
      <c r="A223" s="159">
        <v>443</v>
      </c>
      <c r="B223" s="155" t="s">
        <v>558</v>
      </c>
      <c r="C223" s="149">
        <v>0</v>
      </c>
      <c r="D223" s="149">
        <v>0</v>
      </c>
      <c r="E223" s="149">
        <v>0</v>
      </c>
      <c r="F223" s="149">
        <v>0</v>
      </c>
      <c r="G223" s="149">
        <v>0</v>
      </c>
      <c r="H223" s="149">
        <v>0</v>
      </c>
      <c r="I223" s="149">
        <v>0</v>
      </c>
      <c r="J223" s="149">
        <v>0</v>
      </c>
      <c r="K223" s="149">
        <v>0</v>
      </c>
      <c r="L223" s="149">
        <v>0</v>
      </c>
      <c r="M223" s="147">
        <f t="shared" si="34"/>
        <v>0</v>
      </c>
      <c r="N223" s="158"/>
    </row>
    <row r="224" spans="1:14" customFormat="1" ht="25.5" customHeight="1" x14ac:dyDescent="0.25">
      <c r="A224" s="159">
        <v>444</v>
      </c>
      <c r="B224" s="155" t="s">
        <v>559</v>
      </c>
      <c r="C224" s="149">
        <v>0</v>
      </c>
      <c r="D224" s="149">
        <v>0</v>
      </c>
      <c r="E224" s="149">
        <v>0</v>
      </c>
      <c r="F224" s="149">
        <v>0</v>
      </c>
      <c r="G224" s="149">
        <v>0</v>
      </c>
      <c r="H224" s="149">
        <v>0</v>
      </c>
      <c r="I224" s="149">
        <v>0</v>
      </c>
      <c r="J224" s="149">
        <v>0</v>
      </c>
      <c r="K224" s="149">
        <v>0</v>
      </c>
      <c r="L224" s="149">
        <v>0</v>
      </c>
      <c r="M224" s="147">
        <f t="shared" si="34"/>
        <v>0</v>
      </c>
      <c r="N224" s="158"/>
    </row>
    <row r="225" spans="1:14" customFormat="1" ht="25.5" customHeight="1" x14ac:dyDescent="0.25">
      <c r="A225" s="159">
        <v>445</v>
      </c>
      <c r="B225" s="155" t="s">
        <v>560</v>
      </c>
      <c r="C225" s="149">
        <v>0</v>
      </c>
      <c r="D225" s="149">
        <v>0</v>
      </c>
      <c r="E225" s="149">
        <v>0</v>
      </c>
      <c r="F225" s="149">
        <v>0</v>
      </c>
      <c r="G225" s="149">
        <v>0</v>
      </c>
      <c r="H225" s="149">
        <v>0</v>
      </c>
      <c r="I225" s="149">
        <v>0</v>
      </c>
      <c r="J225" s="149">
        <v>0</v>
      </c>
      <c r="K225" s="149">
        <v>0</v>
      </c>
      <c r="L225" s="149">
        <v>0</v>
      </c>
      <c r="M225" s="147">
        <f t="shared" si="34"/>
        <v>0</v>
      </c>
      <c r="N225" s="158"/>
    </row>
    <row r="226" spans="1:14" customFormat="1" ht="25.5" customHeight="1" x14ac:dyDescent="0.25">
      <c r="A226" s="159">
        <v>446</v>
      </c>
      <c r="B226" s="155" t="s">
        <v>561</v>
      </c>
      <c r="C226" s="149">
        <v>0</v>
      </c>
      <c r="D226" s="149">
        <v>0</v>
      </c>
      <c r="E226" s="149">
        <v>0</v>
      </c>
      <c r="F226" s="149">
        <v>0</v>
      </c>
      <c r="G226" s="149">
        <v>0</v>
      </c>
      <c r="H226" s="149">
        <v>0</v>
      </c>
      <c r="I226" s="149">
        <v>0</v>
      </c>
      <c r="J226" s="149">
        <v>0</v>
      </c>
      <c r="K226" s="149">
        <v>0</v>
      </c>
      <c r="L226" s="149">
        <v>0</v>
      </c>
      <c r="M226" s="147">
        <f t="shared" si="34"/>
        <v>0</v>
      </c>
      <c r="N226" s="158"/>
    </row>
    <row r="227" spans="1:14" customFormat="1" ht="25.5" customHeight="1" x14ac:dyDescent="0.25">
      <c r="A227" s="159">
        <v>447</v>
      </c>
      <c r="B227" s="155" t="s">
        <v>562</v>
      </c>
      <c r="C227" s="149">
        <v>0</v>
      </c>
      <c r="D227" s="149">
        <v>0</v>
      </c>
      <c r="E227" s="149">
        <v>0</v>
      </c>
      <c r="F227" s="149">
        <v>0</v>
      </c>
      <c r="G227" s="149">
        <v>0</v>
      </c>
      <c r="H227" s="149">
        <v>0</v>
      </c>
      <c r="I227" s="149">
        <v>0</v>
      </c>
      <c r="J227" s="149">
        <v>0</v>
      </c>
      <c r="K227" s="149">
        <v>0</v>
      </c>
      <c r="L227" s="149">
        <v>0</v>
      </c>
      <c r="M227" s="147">
        <f t="shared" si="34"/>
        <v>0</v>
      </c>
      <c r="N227" s="158"/>
    </row>
    <row r="228" spans="1:14" customFormat="1" ht="25.5" customHeight="1" x14ac:dyDescent="0.25">
      <c r="A228" s="159">
        <v>448</v>
      </c>
      <c r="B228" s="155" t="s">
        <v>563</v>
      </c>
      <c r="C228" s="149">
        <v>0</v>
      </c>
      <c r="D228" s="149">
        <v>0</v>
      </c>
      <c r="E228" s="149">
        <v>0</v>
      </c>
      <c r="F228" s="149">
        <v>0</v>
      </c>
      <c r="G228" s="149">
        <v>0</v>
      </c>
      <c r="H228" s="149">
        <v>0</v>
      </c>
      <c r="I228" s="149">
        <v>0</v>
      </c>
      <c r="J228" s="149">
        <v>0</v>
      </c>
      <c r="K228" s="149">
        <v>0</v>
      </c>
      <c r="L228" s="149">
        <v>0</v>
      </c>
      <c r="M228" s="147">
        <f t="shared" si="34"/>
        <v>0</v>
      </c>
      <c r="N228" s="158"/>
    </row>
    <row r="229" spans="1:14" customFormat="1" ht="25.5" customHeight="1" x14ac:dyDescent="0.25">
      <c r="A229" s="152">
        <v>4500</v>
      </c>
      <c r="B229" s="153" t="s">
        <v>328</v>
      </c>
      <c r="C229" s="146">
        <f t="shared" ref="C229:N229" si="38">SUM(C230:C232)</f>
        <v>0</v>
      </c>
      <c r="D229" s="146">
        <f>SUM(D230:D232)</f>
        <v>0</v>
      </c>
      <c r="E229" s="146">
        <f t="shared" si="38"/>
        <v>0</v>
      </c>
      <c r="F229" s="146">
        <f t="shared" si="38"/>
        <v>0</v>
      </c>
      <c r="G229" s="146">
        <f t="shared" si="38"/>
        <v>0</v>
      </c>
      <c r="H229" s="146">
        <f t="shared" si="38"/>
        <v>0</v>
      </c>
      <c r="I229" s="146">
        <f t="shared" si="38"/>
        <v>0</v>
      </c>
      <c r="J229" s="146">
        <f t="shared" si="38"/>
        <v>0</v>
      </c>
      <c r="K229" s="146">
        <f t="shared" si="38"/>
        <v>0</v>
      </c>
      <c r="L229" s="146">
        <f t="shared" si="38"/>
        <v>0</v>
      </c>
      <c r="M229" s="146">
        <f t="shared" si="34"/>
        <v>0</v>
      </c>
      <c r="N229" s="162">
        <f t="shared" si="38"/>
        <v>0</v>
      </c>
    </row>
    <row r="230" spans="1:14" customFormat="1" ht="25.5" customHeight="1" x14ac:dyDescent="0.25">
      <c r="A230" s="159">
        <v>451</v>
      </c>
      <c r="B230" s="155" t="s">
        <v>564</v>
      </c>
      <c r="C230" s="149">
        <v>0</v>
      </c>
      <c r="D230" s="149">
        <v>0</v>
      </c>
      <c r="E230" s="149">
        <v>0</v>
      </c>
      <c r="F230" s="149">
        <v>0</v>
      </c>
      <c r="G230" s="149">
        <v>0</v>
      </c>
      <c r="H230" s="149">
        <v>0</v>
      </c>
      <c r="I230" s="149">
        <v>0</v>
      </c>
      <c r="J230" s="149">
        <v>0</v>
      </c>
      <c r="K230" s="149">
        <v>0</v>
      </c>
      <c r="L230" s="149">
        <v>0</v>
      </c>
      <c r="M230" s="147">
        <f t="shared" si="34"/>
        <v>0</v>
      </c>
      <c r="N230" s="158"/>
    </row>
    <row r="231" spans="1:14" customFormat="1" ht="25.5" customHeight="1" x14ac:dyDescent="0.25">
      <c r="A231" s="159">
        <v>452</v>
      </c>
      <c r="B231" s="155" t="s">
        <v>565</v>
      </c>
      <c r="C231" s="149">
        <v>0</v>
      </c>
      <c r="D231" s="149">
        <v>0</v>
      </c>
      <c r="E231" s="149">
        <v>0</v>
      </c>
      <c r="F231" s="149">
        <v>0</v>
      </c>
      <c r="G231" s="149">
        <v>0</v>
      </c>
      <c r="H231" s="149">
        <v>0</v>
      </c>
      <c r="I231" s="149">
        <v>0</v>
      </c>
      <c r="J231" s="149">
        <v>0</v>
      </c>
      <c r="K231" s="149">
        <v>0</v>
      </c>
      <c r="L231" s="149">
        <v>0</v>
      </c>
      <c r="M231" s="147">
        <f t="shared" si="34"/>
        <v>0</v>
      </c>
      <c r="N231" s="158"/>
    </row>
    <row r="232" spans="1:14" customFormat="1" ht="25.5" customHeight="1" x14ac:dyDescent="0.25">
      <c r="A232" s="159">
        <v>459</v>
      </c>
      <c r="B232" s="155" t="s">
        <v>566</v>
      </c>
      <c r="C232" s="149">
        <v>0</v>
      </c>
      <c r="D232" s="149">
        <v>0</v>
      </c>
      <c r="E232" s="149">
        <v>0</v>
      </c>
      <c r="F232" s="149">
        <v>0</v>
      </c>
      <c r="G232" s="149">
        <v>0</v>
      </c>
      <c r="H232" s="149">
        <v>0</v>
      </c>
      <c r="I232" s="149">
        <v>0</v>
      </c>
      <c r="J232" s="149">
        <v>0</v>
      </c>
      <c r="K232" s="149">
        <v>0</v>
      </c>
      <c r="L232" s="149">
        <v>0</v>
      </c>
      <c r="M232" s="147">
        <f t="shared" si="34"/>
        <v>0</v>
      </c>
      <c r="N232" s="158"/>
    </row>
    <row r="233" spans="1:14" customFormat="1" ht="35.25" customHeight="1" x14ac:dyDescent="0.25">
      <c r="A233" s="152">
        <v>4600</v>
      </c>
      <c r="B233" s="131" t="s">
        <v>567</v>
      </c>
      <c r="C233" s="146">
        <f t="shared" ref="C233:N233" si="39">SUM(C234:C239)</f>
        <v>0</v>
      </c>
      <c r="D233" s="146">
        <f>SUM(D234:D239)</f>
        <v>0</v>
      </c>
      <c r="E233" s="146">
        <f t="shared" si="39"/>
        <v>0</v>
      </c>
      <c r="F233" s="146">
        <f t="shared" si="39"/>
        <v>0</v>
      </c>
      <c r="G233" s="146">
        <f t="shared" si="39"/>
        <v>0</v>
      </c>
      <c r="H233" s="146">
        <f t="shared" si="39"/>
        <v>0</v>
      </c>
      <c r="I233" s="146">
        <f t="shared" si="39"/>
        <v>0</v>
      </c>
      <c r="J233" s="146">
        <f t="shared" si="39"/>
        <v>0</v>
      </c>
      <c r="K233" s="146">
        <f t="shared" si="39"/>
        <v>0</v>
      </c>
      <c r="L233" s="146">
        <f t="shared" si="39"/>
        <v>0</v>
      </c>
      <c r="M233" s="146">
        <f t="shared" si="34"/>
        <v>0</v>
      </c>
      <c r="N233" s="162">
        <f t="shared" si="39"/>
        <v>0</v>
      </c>
    </row>
    <row r="234" spans="1:14" customFormat="1" ht="25.5" customHeight="1" x14ac:dyDescent="0.25">
      <c r="A234" s="159">
        <v>461</v>
      </c>
      <c r="B234" s="155" t="s">
        <v>568</v>
      </c>
      <c r="C234" s="149">
        <v>0</v>
      </c>
      <c r="D234" s="149">
        <v>0</v>
      </c>
      <c r="E234" s="149">
        <v>0</v>
      </c>
      <c r="F234" s="149">
        <v>0</v>
      </c>
      <c r="G234" s="149">
        <v>0</v>
      </c>
      <c r="H234" s="149">
        <v>0</v>
      </c>
      <c r="I234" s="149">
        <v>0</v>
      </c>
      <c r="J234" s="149">
        <v>0</v>
      </c>
      <c r="K234" s="149">
        <v>0</v>
      </c>
      <c r="L234" s="149">
        <v>0</v>
      </c>
      <c r="M234" s="147">
        <f t="shared" si="34"/>
        <v>0</v>
      </c>
      <c r="N234" s="158"/>
    </row>
    <row r="235" spans="1:14" customFormat="1" ht="25.5" customHeight="1" x14ac:dyDescent="0.25">
      <c r="A235" s="159">
        <v>462</v>
      </c>
      <c r="B235" s="155" t="s">
        <v>569</v>
      </c>
      <c r="C235" s="149">
        <v>0</v>
      </c>
      <c r="D235" s="149">
        <v>0</v>
      </c>
      <c r="E235" s="149">
        <v>0</v>
      </c>
      <c r="F235" s="149">
        <v>0</v>
      </c>
      <c r="G235" s="149">
        <v>0</v>
      </c>
      <c r="H235" s="149">
        <v>0</v>
      </c>
      <c r="I235" s="149">
        <v>0</v>
      </c>
      <c r="J235" s="149">
        <v>0</v>
      </c>
      <c r="K235" s="149">
        <v>0</v>
      </c>
      <c r="L235" s="149">
        <v>0</v>
      </c>
      <c r="M235" s="147">
        <f t="shared" si="34"/>
        <v>0</v>
      </c>
      <c r="N235" s="158"/>
    </row>
    <row r="236" spans="1:14" customFormat="1" ht="25.5" customHeight="1" x14ac:dyDescent="0.25">
      <c r="A236" s="159">
        <v>463</v>
      </c>
      <c r="B236" s="155" t="s">
        <v>570</v>
      </c>
      <c r="C236" s="149">
        <v>0</v>
      </c>
      <c r="D236" s="149">
        <v>0</v>
      </c>
      <c r="E236" s="149">
        <v>0</v>
      </c>
      <c r="F236" s="149">
        <v>0</v>
      </c>
      <c r="G236" s="149">
        <v>0</v>
      </c>
      <c r="H236" s="149">
        <v>0</v>
      </c>
      <c r="I236" s="149">
        <v>0</v>
      </c>
      <c r="J236" s="149">
        <v>0</v>
      </c>
      <c r="K236" s="149">
        <v>0</v>
      </c>
      <c r="L236" s="149">
        <v>0</v>
      </c>
      <c r="M236" s="147">
        <f t="shared" si="34"/>
        <v>0</v>
      </c>
      <c r="N236" s="158"/>
    </row>
    <row r="237" spans="1:14" customFormat="1" ht="31.5" customHeight="1" x14ac:dyDescent="0.25">
      <c r="A237" s="159">
        <v>464</v>
      </c>
      <c r="B237" s="155" t="s">
        <v>571</v>
      </c>
      <c r="C237" s="149">
        <v>0</v>
      </c>
      <c r="D237" s="149">
        <v>0</v>
      </c>
      <c r="E237" s="149">
        <v>0</v>
      </c>
      <c r="F237" s="149">
        <v>0</v>
      </c>
      <c r="G237" s="149">
        <v>0</v>
      </c>
      <c r="H237" s="149">
        <v>0</v>
      </c>
      <c r="I237" s="149">
        <v>0</v>
      </c>
      <c r="J237" s="149">
        <v>0</v>
      </c>
      <c r="K237" s="149">
        <v>0</v>
      </c>
      <c r="L237" s="149">
        <v>0</v>
      </c>
      <c r="M237" s="147">
        <f t="shared" si="34"/>
        <v>0</v>
      </c>
      <c r="N237" s="158"/>
    </row>
    <row r="238" spans="1:14" customFormat="1" ht="35.25" customHeight="1" x14ac:dyDescent="0.25">
      <c r="A238" s="159">
        <v>465</v>
      </c>
      <c r="B238" s="155" t="s">
        <v>572</v>
      </c>
      <c r="C238" s="149">
        <v>0</v>
      </c>
      <c r="D238" s="149">
        <v>0</v>
      </c>
      <c r="E238" s="149">
        <v>0</v>
      </c>
      <c r="F238" s="149">
        <v>0</v>
      </c>
      <c r="G238" s="149">
        <v>0</v>
      </c>
      <c r="H238" s="149">
        <v>0</v>
      </c>
      <c r="I238" s="149">
        <v>0</v>
      </c>
      <c r="J238" s="149">
        <v>0</v>
      </c>
      <c r="K238" s="149">
        <v>0</v>
      </c>
      <c r="L238" s="149">
        <v>0</v>
      </c>
      <c r="M238" s="147">
        <f t="shared" si="34"/>
        <v>0</v>
      </c>
      <c r="N238" s="158"/>
    </row>
    <row r="239" spans="1:14" customFormat="1" ht="31.5" customHeight="1" x14ac:dyDescent="0.25">
      <c r="A239" s="159">
        <v>466</v>
      </c>
      <c r="B239" s="155" t="s">
        <v>573</v>
      </c>
      <c r="C239" s="149">
        <v>0</v>
      </c>
      <c r="D239" s="149">
        <v>0</v>
      </c>
      <c r="E239" s="149">
        <v>0</v>
      </c>
      <c r="F239" s="149">
        <v>0</v>
      </c>
      <c r="G239" s="149">
        <v>0</v>
      </c>
      <c r="H239" s="149">
        <v>0</v>
      </c>
      <c r="I239" s="149">
        <v>0</v>
      </c>
      <c r="J239" s="149">
        <v>0</v>
      </c>
      <c r="K239" s="149">
        <v>0</v>
      </c>
      <c r="L239" s="149">
        <v>0</v>
      </c>
      <c r="M239" s="147">
        <f t="shared" si="34"/>
        <v>0</v>
      </c>
      <c r="N239" s="158"/>
    </row>
    <row r="240" spans="1:14" customFormat="1" ht="25.5" customHeight="1" x14ac:dyDescent="0.25">
      <c r="A240" s="152">
        <v>4700</v>
      </c>
      <c r="B240" s="153" t="s">
        <v>574</v>
      </c>
      <c r="C240" s="146">
        <f t="shared" ref="C240:N240" si="40">SUM(C241)</f>
        <v>0</v>
      </c>
      <c r="D240" s="146">
        <f t="shared" si="40"/>
        <v>0</v>
      </c>
      <c r="E240" s="146">
        <f t="shared" si="40"/>
        <v>0</v>
      </c>
      <c r="F240" s="146">
        <f t="shared" si="40"/>
        <v>0</v>
      </c>
      <c r="G240" s="146">
        <f t="shared" si="40"/>
        <v>0</v>
      </c>
      <c r="H240" s="146">
        <f t="shared" si="40"/>
        <v>0</v>
      </c>
      <c r="I240" s="146">
        <f t="shared" si="40"/>
        <v>0</v>
      </c>
      <c r="J240" s="146">
        <f t="shared" si="40"/>
        <v>0</v>
      </c>
      <c r="K240" s="146">
        <f t="shared" si="40"/>
        <v>0</v>
      </c>
      <c r="L240" s="146">
        <f t="shared" si="40"/>
        <v>0</v>
      </c>
      <c r="M240" s="146">
        <f t="shared" si="34"/>
        <v>0</v>
      </c>
      <c r="N240" s="167">
        <f t="shared" si="40"/>
        <v>0</v>
      </c>
    </row>
    <row r="241" spans="1:14" customFormat="1" ht="31.5" customHeight="1" x14ac:dyDescent="0.25">
      <c r="A241" s="159">
        <v>471</v>
      </c>
      <c r="B241" s="155" t="s">
        <v>575</v>
      </c>
      <c r="C241" s="148">
        <v>0</v>
      </c>
      <c r="D241" s="148">
        <v>0</v>
      </c>
      <c r="E241" s="148">
        <v>0</v>
      </c>
      <c r="F241" s="148">
        <v>0</v>
      </c>
      <c r="G241" s="148">
        <v>0</v>
      </c>
      <c r="H241" s="148">
        <v>0</v>
      </c>
      <c r="I241" s="148">
        <v>0</v>
      </c>
      <c r="J241" s="148">
        <v>0</v>
      </c>
      <c r="K241" s="148">
        <v>0</v>
      </c>
      <c r="L241" s="148">
        <v>0</v>
      </c>
      <c r="M241" s="147">
        <f t="shared" si="34"/>
        <v>0</v>
      </c>
      <c r="N241" s="158"/>
    </row>
    <row r="242" spans="1:14" customFormat="1" ht="25.5" customHeight="1" x14ac:dyDescent="0.25">
      <c r="A242" s="152">
        <v>4800</v>
      </c>
      <c r="B242" s="153" t="s">
        <v>576</v>
      </c>
      <c r="C242" s="146">
        <f t="shared" ref="C242:N242" si="41">SUM(C243:C247)</f>
        <v>0</v>
      </c>
      <c r="D242" s="146">
        <f>SUM(D243:D247)</f>
        <v>0</v>
      </c>
      <c r="E242" s="146">
        <f t="shared" si="41"/>
        <v>0</v>
      </c>
      <c r="F242" s="146">
        <f t="shared" si="41"/>
        <v>0</v>
      </c>
      <c r="G242" s="146">
        <f t="shared" si="41"/>
        <v>0</v>
      </c>
      <c r="H242" s="146">
        <f t="shared" si="41"/>
        <v>0</v>
      </c>
      <c r="I242" s="146">
        <f t="shared" si="41"/>
        <v>0</v>
      </c>
      <c r="J242" s="146">
        <f t="shared" si="41"/>
        <v>0</v>
      </c>
      <c r="K242" s="146">
        <f t="shared" si="41"/>
        <v>0</v>
      </c>
      <c r="L242" s="146">
        <f t="shared" si="41"/>
        <v>0</v>
      </c>
      <c r="M242" s="146">
        <f t="shared" si="34"/>
        <v>0</v>
      </c>
      <c r="N242" s="167">
        <f t="shared" si="41"/>
        <v>0</v>
      </c>
    </row>
    <row r="243" spans="1:14" customFormat="1" ht="31.5" customHeight="1" x14ac:dyDescent="0.25">
      <c r="A243" s="159">
        <v>481</v>
      </c>
      <c r="B243" s="155" t="s">
        <v>577</v>
      </c>
      <c r="C243" s="149">
        <v>0</v>
      </c>
      <c r="D243" s="149">
        <v>0</v>
      </c>
      <c r="E243" s="149">
        <v>0</v>
      </c>
      <c r="F243" s="149">
        <v>0</v>
      </c>
      <c r="G243" s="149">
        <v>0</v>
      </c>
      <c r="H243" s="149">
        <v>0</v>
      </c>
      <c r="I243" s="149">
        <v>0</v>
      </c>
      <c r="J243" s="149">
        <v>0</v>
      </c>
      <c r="K243" s="149">
        <v>0</v>
      </c>
      <c r="L243" s="149">
        <v>0</v>
      </c>
      <c r="M243" s="147">
        <f t="shared" si="34"/>
        <v>0</v>
      </c>
      <c r="N243" s="168"/>
    </row>
    <row r="244" spans="1:14" customFormat="1" ht="31.5" customHeight="1" x14ac:dyDescent="0.25">
      <c r="A244" s="159">
        <v>482</v>
      </c>
      <c r="B244" s="155" t="s">
        <v>578</v>
      </c>
      <c r="C244" s="149">
        <v>0</v>
      </c>
      <c r="D244" s="149">
        <v>0</v>
      </c>
      <c r="E244" s="149">
        <v>0</v>
      </c>
      <c r="F244" s="149">
        <v>0</v>
      </c>
      <c r="G244" s="149">
        <v>0</v>
      </c>
      <c r="H244" s="149">
        <v>0</v>
      </c>
      <c r="I244" s="149">
        <v>0</v>
      </c>
      <c r="J244" s="149">
        <v>0</v>
      </c>
      <c r="K244" s="149">
        <v>0</v>
      </c>
      <c r="L244" s="149">
        <v>0</v>
      </c>
      <c r="M244" s="147">
        <f t="shared" si="34"/>
        <v>0</v>
      </c>
      <c r="N244" s="158"/>
    </row>
    <row r="245" spans="1:14" customFormat="1" ht="31.5" customHeight="1" x14ac:dyDescent="0.25">
      <c r="A245" s="159">
        <v>483</v>
      </c>
      <c r="B245" s="155" t="s">
        <v>579</v>
      </c>
      <c r="C245" s="149">
        <v>0</v>
      </c>
      <c r="D245" s="149">
        <v>0</v>
      </c>
      <c r="E245" s="149">
        <v>0</v>
      </c>
      <c r="F245" s="149">
        <v>0</v>
      </c>
      <c r="G245" s="149">
        <v>0</v>
      </c>
      <c r="H245" s="149">
        <v>0</v>
      </c>
      <c r="I245" s="149">
        <v>0</v>
      </c>
      <c r="J245" s="149">
        <v>0</v>
      </c>
      <c r="K245" s="149">
        <v>0</v>
      </c>
      <c r="L245" s="149">
        <v>0</v>
      </c>
      <c r="M245" s="147">
        <f t="shared" si="34"/>
        <v>0</v>
      </c>
      <c r="N245" s="168"/>
    </row>
    <row r="246" spans="1:14" customFormat="1" ht="31.5" customHeight="1" x14ac:dyDescent="0.25">
      <c r="A246" s="159">
        <v>484</v>
      </c>
      <c r="B246" s="155" t="s">
        <v>580</v>
      </c>
      <c r="C246" s="149">
        <v>0</v>
      </c>
      <c r="D246" s="149">
        <v>0</v>
      </c>
      <c r="E246" s="149">
        <v>0</v>
      </c>
      <c r="F246" s="149">
        <v>0</v>
      </c>
      <c r="G246" s="149">
        <v>0</v>
      </c>
      <c r="H246" s="149">
        <v>0</v>
      </c>
      <c r="I246" s="149">
        <v>0</v>
      </c>
      <c r="J246" s="149">
        <v>0</v>
      </c>
      <c r="K246" s="149">
        <v>0</v>
      </c>
      <c r="L246" s="149">
        <v>0</v>
      </c>
      <c r="M246" s="147">
        <f t="shared" si="34"/>
        <v>0</v>
      </c>
      <c r="N246" s="168"/>
    </row>
    <row r="247" spans="1:14" customFormat="1" ht="31.5" customHeight="1" x14ac:dyDescent="0.25">
      <c r="A247" s="159">
        <v>485</v>
      </c>
      <c r="B247" s="155" t="s">
        <v>581</v>
      </c>
      <c r="C247" s="149">
        <v>0</v>
      </c>
      <c r="D247" s="149">
        <v>0</v>
      </c>
      <c r="E247" s="149">
        <v>0</v>
      </c>
      <c r="F247" s="149">
        <v>0</v>
      </c>
      <c r="G247" s="149">
        <v>0</v>
      </c>
      <c r="H247" s="149">
        <v>0</v>
      </c>
      <c r="I247" s="149">
        <v>0</v>
      </c>
      <c r="J247" s="149">
        <v>0</v>
      </c>
      <c r="K247" s="149">
        <v>0</v>
      </c>
      <c r="L247" s="149">
        <v>0</v>
      </c>
      <c r="M247" s="147">
        <f t="shared" si="34"/>
        <v>0</v>
      </c>
      <c r="N247" s="168"/>
    </row>
    <row r="248" spans="1:14" customFormat="1" ht="25.5" customHeight="1" x14ac:dyDescent="0.25">
      <c r="A248" s="152">
        <v>4900</v>
      </c>
      <c r="B248" s="153" t="s">
        <v>582</v>
      </c>
      <c r="C248" s="146">
        <f t="shared" ref="C248:L248" si="42">SUM(C249:C251)</f>
        <v>0</v>
      </c>
      <c r="D248" s="146">
        <f>SUM(D249:D251)</f>
        <v>0</v>
      </c>
      <c r="E248" s="146">
        <f t="shared" si="42"/>
        <v>0</v>
      </c>
      <c r="F248" s="146">
        <f t="shared" si="42"/>
        <v>0</v>
      </c>
      <c r="G248" s="146">
        <f t="shared" si="42"/>
        <v>0</v>
      </c>
      <c r="H248" s="146">
        <f t="shared" si="42"/>
        <v>0</v>
      </c>
      <c r="I248" s="146">
        <f t="shared" si="42"/>
        <v>0</v>
      </c>
      <c r="J248" s="146">
        <f t="shared" si="42"/>
        <v>0</v>
      </c>
      <c r="K248" s="146">
        <f t="shared" si="42"/>
        <v>0</v>
      </c>
      <c r="L248" s="146">
        <f t="shared" si="42"/>
        <v>0</v>
      </c>
      <c r="M248" s="146">
        <f t="shared" si="34"/>
        <v>0</v>
      </c>
      <c r="N248" s="161"/>
    </row>
    <row r="249" spans="1:14" customFormat="1" ht="25.5" customHeight="1" x14ac:dyDescent="0.25">
      <c r="A249" s="169">
        <v>491</v>
      </c>
      <c r="B249" s="155" t="s">
        <v>583</v>
      </c>
      <c r="C249" s="148">
        <v>0</v>
      </c>
      <c r="D249" s="148">
        <v>0</v>
      </c>
      <c r="E249" s="148">
        <v>0</v>
      </c>
      <c r="F249" s="148">
        <v>0</v>
      </c>
      <c r="G249" s="148">
        <v>0</v>
      </c>
      <c r="H249" s="148">
        <v>0</v>
      </c>
      <c r="I249" s="148">
        <v>0</v>
      </c>
      <c r="J249" s="148">
        <v>0</v>
      </c>
      <c r="K249" s="148">
        <v>0</v>
      </c>
      <c r="L249" s="148">
        <v>0</v>
      </c>
      <c r="M249" s="147">
        <f t="shared" si="34"/>
        <v>0</v>
      </c>
      <c r="N249" s="158"/>
    </row>
    <row r="250" spans="1:14" customFormat="1" ht="25.5" customHeight="1" x14ac:dyDescent="0.25">
      <c r="A250" s="169">
        <v>492</v>
      </c>
      <c r="B250" s="155" t="s">
        <v>584</v>
      </c>
      <c r="C250" s="148">
        <v>0</v>
      </c>
      <c r="D250" s="148">
        <v>0</v>
      </c>
      <c r="E250" s="148">
        <v>0</v>
      </c>
      <c r="F250" s="148">
        <v>0</v>
      </c>
      <c r="G250" s="148">
        <v>0</v>
      </c>
      <c r="H250" s="148">
        <v>0</v>
      </c>
      <c r="I250" s="148">
        <v>0</v>
      </c>
      <c r="J250" s="148">
        <v>0</v>
      </c>
      <c r="K250" s="148">
        <v>0</v>
      </c>
      <c r="L250" s="148">
        <v>0</v>
      </c>
      <c r="M250" s="147">
        <f t="shared" si="34"/>
        <v>0</v>
      </c>
      <c r="N250" s="158"/>
    </row>
    <row r="251" spans="1:14" customFormat="1" ht="25.5" customHeight="1" x14ac:dyDescent="0.25">
      <c r="A251" s="169">
        <v>493</v>
      </c>
      <c r="B251" s="155" t="s">
        <v>585</v>
      </c>
      <c r="C251" s="148">
        <v>0</v>
      </c>
      <c r="D251" s="148">
        <v>0</v>
      </c>
      <c r="E251" s="148">
        <v>0</v>
      </c>
      <c r="F251" s="148">
        <v>0</v>
      </c>
      <c r="G251" s="148">
        <v>0</v>
      </c>
      <c r="H251" s="148">
        <v>0</v>
      </c>
      <c r="I251" s="148">
        <v>0</v>
      </c>
      <c r="J251" s="148">
        <v>0</v>
      </c>
      <c r="K251" s="148">
        <v>0</v>
      </c>
      <c r="L251" s="148">
        <v>0</v>
      </c>
      <c r="M251" s="147">
        <f t="shared" si="34"/>
        <v>0</v>
      </c>
      <c r="N251" s="158"/>
    </row>
    <row r="252" spans="1:14" customFormat="1" ht="25.5" customHeight="1" x14ac:dyDescent="0.25">
      <c r="A252" s="403">
        <v>5000</v>
      </c>
      <c r="B252" s="404" t="s">
        <v>586</v>
      </c>
      <c r="C252" s="402">
        <f t="shared" ref="C252:N252" si="43">C253+C260+C265+C268+C275+C277+C286+C296+C301</f>
        <v>55000</v>
      </c>
      <c r="D252" s="402">
        <f>D253+D260+D265+D268+D275+D277+D286+D296+D301</f>
        <v>0</v>
      </c>
      <c r="E252" s="402">
        <f t="shared" si="43"/>
        <v>0</v>
      </c>
      <c r="F252" s="402">
        <f t="shared" si="43"/>
        <v>0</v>
      </c>
      <c r="G252" s="402">
        <f t="shared" si="43"/>
        <v>0</v>
      </c>
      <c r="H252" s="402">
        <f t="shared" si="43"/>
        <v>0</v>
      </c>
      <c r="I252" s="402">
        <f t="shared" si="43"/>
        <v>0</v>
      </c>
      <c r="J252" s="402">
        <f t="shared" si="43"/>
        <v>0</v>
      </c>
      <c r="K252" s="402">
        <f t="shared" si="43"/>
        <v>0</v>
      </c>
      <c r="L252" s="402">
        <f t="shared" si="43"/>
        <v>0</v>
      </c>
      <c r="M252" s="402">
        <f t="shared" si="34"/>
        <v>55000</v>
      </c>
      <c r="N252" s="164">
        <f t="shared" si="43"/>
        <v>0</v>
      </c>
    </row>
    <row r="253" spans="1:14" customFormat="1" ht="25.5" customHeight="1" x14ac:dyDescent="0.25">
      <c r="A253" s="152">
        <v>5100</v>
      </c>
      <c r="B253" s="153" t="s">
        <v>587</v>
      </c>
      <c r="C253" s="146">
        <f>SUM(C254:C259)</f>
        <v>55000</v>
      </c>
      <c r="D253" s="146">
        <f>SUM(D254:D259)</f>
        <v>0</v>
      </c>
      <c r="E253" s="146">
        <f t="shared" ref="E253:N253" si="44">SUM(E254:E259)</f>
        <v>0</v>
      </c>
      <c r="F253" s="146">
        <f t="shared" si="44"/>
        <v>0</v>
      </c>
      <c r="G253" s="146">
        <f t="shared" si="44"/>
        <v>0</v>
      </c>
      <c r="H253" s="146">
        <f t="shared" si="44"/>
        <v>0</v>
      </c>
      <c r="I253" s="146">
        <f t="shared" si="44"/>
        <v>0</v>
      </c>
      <c r="J253" s="146">
        <f t="shared" si="44"/>
        <v>0</v>
      </c>
      <c r="K253" s="146">
        <f t="shared" si="44"/>
        <v>0</v>
      </c>
      <c r="L253" s="146">
        <f t="shared" si="44"/>
        <v>0</v>
      </c>
      <c r="M253" s="146">
        <f t="shared" si="34"/>
        <v>55000</v>
      </c>
      <c r="N253" s="162">
        <f t="shared" si="44"/>
        <v>0</v>
      </c>
    </row>
    <row r="254" spans="1:14" customFormat="1" ht="25.5" customHeight="1" x14ac:dyDescent="0.25">
      <c r="A254" s="159">
        <v>511</v>
      </c>
      <c r="B254" s="155" t="s">
        <v>588</v>
      </c>
      <c r="C254" s="149">
        <v>55000</v>
      </c>
      <c r="D254" s="149">
        <v>0</v>
      </c>
      <c r="E254" s="149">
        <v>0</v>
      </c>
      <c r="F254" s="149">
        <v>0</v>
      </c>
      <c r="G254" s="149">
        <v>0</v>
      </c>
      <c r="H254" s="149">
        <v>0</v>
      </c>
      <c r="I254" s="149">
        <v>0</v>
      </c>
      <c r="J254" s="149">
        <v>0</v>
      </c>
      <c r="K254" s="149">
        <v>0</v>
      </c>
      <c r="L254" s="149">
        <v>0</v>
      </c>
      <c r="M254" s="147">
        <f t="shared" si="34"/>
        <v>55000</v>
      </c>
      <c r="N254" s="158"/>
    </row>
    <row r="255" spans="1:14" customFormat="1" ht="25.5" customHeight="1" x14ac:dyDescent="0.25">
      <c r="A255" s="159">
        <v>512</v>
      </c>
      <c r="B255" s="155" t="s">
        <v>589</v>
      </c>
      <c r="C255" s="149">
        <v>0</v>
      </c>
      <c r="D255" s="149">
        <v>0</v>
      </c>
      <c r="E255" s="149">
        <v>0</v>
      </c>
      <c r="F255" s="149">
        <v>0</v>
      </c>
      <c r="G255" s="149">
        <v>0</v>
      </c>
      <c r="H255" s="149">
        <v>0</v>
      </c>
      <c r="I255" s="149">
        <v>0</v>
      </c>
      <c r="J255" s="149">
        <v>0</v>
      </c>
      <c r="K255" s="149">
        <v>0</v>
      </c>
      <c r="L255" s="149">
        <v>0</v>
      </c>
      <c r="M255" s="147">
        <f t="shared" si="34"/>
        <v>0</v>
      </c>
      <c r="N255" s="158"/>
    </row>
    <row r="256" spans="1:14" customFormat="1" ht="25.5" customHeight="1" x14ac:dyDescent="0.25">
      <c r="A256" s="159">
        <v>513</v>
      </c>
      <c r="B256" s="155" t="s">
        <v>590</v>
      </c>
      <c r="C256" s="149">
        <v>0</v>
      </c>
      <c r="D256" s="149">
        <v>0</v>
      </c>
      <c r="E256" s="149">
        <v>0</v>
      </c>
      <c r="F256" s="149">
        <v>0</v>
      </c>
      <c r="G256" s="149">
        <v>0</v>
      </c>
      <c r="H256" s="149">
        <v>0</v>
      </c>
      <c r="I256" s="149">
        <v>0</v>
      </c>
      <c r="J256" s="149">
        <v>0</v>
      </c>
      <c r="K256" s="149">
        <v>0</v>
      </c>
      <c r="L256" s="149">
        <v>0</v>
      </c>
      <c r="M256" s="147">
        <f t="shared" si="34"/>
        <v>0</v>
      </c>
      <c r="N256" s="158"/>
    </row>
    <row r="257" spans="1:14" customFormat="1" ht="25.5" customHeight="1" x14ac:dyDescent="0.25">
      <c r="A257" s="159">
        <v>514</v>
      </c>
      <c r="B257" s="155" t="s">
        <v>591</v>
      </c>
      <c r="C257" s="149">
        <v>0</v>
      </c>
      <c r="D257" s="149">
        <v>0</v>
      </c>
      <c r="E257" s="149">
        <v>0</v>
      </c>
      <c r="F257" s="149">
        <v>0</v>
      </c>
      <c r="G257" s="149">
        <v>0</v>
      </c>
      <c r="H257" s="149">
        <v>0</v>
      </c>
      <c r="I257" s="149">
        <v>0</v>
      </c>
      <c r="J257" s="149">
        <v>0</v>
      </c>
      <c r="K257" s="149">
        <v>0</v>
      </c>
      <c r="L257" s="149">
        <v>0</v>
      </c>
      <c r="M257" s="147">
        <f t="shared" si="34"/>
        <v>0</v>
      </c>
      <c r="N257" s="158"/>
    </row>
    <row r="258" spans="1:14" customFormat="1" ht="25.5" customHeight="1" x14ac:dyDescent="0.25">
      <c r="A258" s="159">
        <v>515</v>
      </c>
      <c r="B258" s="155" t="s">
        <v>592</v>
      </c>
      <c r="C258" s="149">
        <v>0</v>
      </c>
      <c r="D258" s="149">
        <v>0</v>
      </c>
      <c r="E258" s="149">
        <v>0</v>
      </c>
      <c r="F258" s="149">
        <v>0</v>
      </c>
      <c r="G258" s="149">
        <v>0</v>
      </c>
      <c r="H258" s="149">
        <v>0</v>
      </c>
      <c r="I258" s="149">
        <v>0</v>
      </c>
      <c r="J258" s="149">
        <v>0</v>
      </c>
      <c r="K258" s="149">
        <v>0</v>
      </c>
      <c r="L258" s="149">
        <v>0</v>
      </c>
      <c r="M258" s="147">
        <f t="shared" si="34"/>
        <v>0</v>
      </c>
      <c r="N258" s="158"/>
    </row>
    <row r="259" spans="1:14" customFormat="1" ht="25.5" customHeight="1" x14ac:dyDescent="0.25">
      <c r="A259" s="159">
        <v>519</v>
      </c>
      <c r="B259" s="155" t="s">
        <v>593</v>
      </c>
      <c r="C259" s="149">
        <v>0</v>
      </c>
      <c r="D259" s="149">
        <v>0</v>
      </c>
      <c r="E259" s="149">
        <v>0</v>
      </c>
      <c r="F259" s="149">
        <v>0</v>
      </c>
      <c r="G259" s="149">
        <v>0</v>
      </c>
      <c r="H259" s="149">
        <v>0</v>
      </c>
      <c r="I259" s="149">
        <v>0</v>
      </c>
      <c r="J259" s="149">
        <v>0</v>
      </c>
      <c r="K259" s="149">
        <v>0</v>
      </c>
      <c r="L259" s="149">
        <v>0</v>
      </c>
      <c r="M259" s="147">
        <f t="shared" si="34"/>
        <v>0</v>
      </c>
      <c r="N259" s="158"/>
    </row>
    <row r="260" spans="1:14" customFormat="1" ht="25.5" customHeight="1" x14ac:dyDescent="0.25">
      <c r="A260" s="152">
        <v>5200</v>
      </c>
      <c r="B260" s="153" t="s">
        <v>594</v>
      </c>
      <c r="C260" s="146">
        <f t="shared" ref="C260:N260" si="45">SUM(C261:C264)</f>
        <v>0</v>
      </c>
      <c r="D260" s="146">
        <f>SUM(D261:D264)</f>
        <v>0</v>
      </c>
      <c r="E260" s="146">
        <f t="shared" si="45"/>
        <v>0</v>
      </c>
      <c r="F260" s="146">
        <f t="shared" si="45"/>
        <v>0</v>
      </c>
      <c r="G260" s="146">
        <f t="shared" si="45"/>
        <v>0</v>
      </c>
      <c r="H260" s="146">
        <f t="shared" si="45"/>
        <v>0</v>
      </c>
      <c r="I260" s="146">
        <f t="shared" si="45"/>
        <v>0</v>
      </c>
      <c r="J260" s="146">
        <f t="shared" si="45"/>
        <v>0</v>
      </c>
      <c r="K260" s="146">
        <f t="shared" si="45"/>
        <v>0</v>
      </c>
      <c r="L260" s="146">
        <f t="shared" si="45"/>
        <v>0</v>
      </c>
      <c r="M260" s="146">
        <f t="shared" si="34"/>
        <v>0</v>
      </c>
      <c r="N260" s="162">
        <f t="shared" si="45"/>
        <v>0</v>
      </c>
    </row>
    <row r="261" spans="1:14" customFormat="1" ht="25.5" customHeight="1" x14ac:dyDescent="0.25">
      <c r="A261" s="159">
        <v>521</v>
      </c>
      <c r="B261" s="155" t="s">
        <v>595</v>
      </c>
      <c r="C261" s="149">
        <v>0</v>
      </c>
      <c r="D261" s="149">
        <v>0</v>
      </c>
      <c r="E261" s="149">
        <v>0</v>
      </c>
      <c r="F261" s="149">
        <v>0</v>
      </c>
      <c r="G261" s="149">
        <v>0</v>
      </c>
      <c r="H261" s="149">
        <v>0</v>
      </c>
      <c r="I261" s="149">
        <v>0</v>
      </c>
      <c r="J261" s="149">
        <v>0</v>
      </c>
      <c r="K261" s="149">
        <v>0</v>
      </c>
      <c r="L261" s="149">
        <v>0</v>
      </c>
      <c r="M261" s="147">
        <f t="shared" si="34"/>
        <v>0</v>
      </c>
      <c r="N261" s="158"/>
    </row>
    <row r="262" spans="1:14" customFormat="1" ht="25.5" customHeight="1" x14ac:dyDescent="0.25">
      <c r="A262" s="159">
        <v>522</v>
      </c>
      <c r="B262" s="155" t="s">
        <v>596</v>
      </c>
      <c r="C262" s="149">
        <v>0</v>
      </c>
      <c r="D262" s="149">
        <v>0</v>
      </c>
      <c r="E262" s="149">
        <v>0</v>
      </c>
      <c r="F262" s="149">
        <v>0</v>
      </c>
      <c r="G262" s="149">
        <v>0</v>
      </c>
      <c r="H262" s="149">
        <v>0</v>
      </c>
      <c r="I262" s="149">
        <v>0</v>
      </c>
      <c r="J262" s="149">
        <v>0</v>
      </c>
      <c r="K262" s="149">
        <v>0</v>
      </c>
      <c r="L262" s="149">
        <v>0</v>
      </c>
      <c r="M262" s="147">
        <f t="shared" si="34"/>
        <v>0</v>
      </c>
      <c r="N262" s="158"/>
    </row>
    <row r="263" spans="1:14" customFormat="1" ht="25.5" customHeight="1" x14ac:dyDescent="0.25">
      <c r="A263" s="159">
        <v>523</v>
      </c>
      <c r="B263" s="155" t="s">
        <v>597</v>
      </c>
      <c r="C263" s="149">
        <v>0</v>
      </c>
      <c r="D263" s="149">
        <v>0</v>
      </c>
      <c r="E263" s="149">
        <v>0</v>
      </c>
      <c r="F263" s="149">
        <v>0</v>
      </c>
      <c r="G263" s="149">
        <v>0</v>
      </c>
      <c r="H263" s="149">
        <v>0</v>
      </c>
      <c r="I263" s="149">
        <v>0</v>
      </c>
      <c r="J263" s="149">
        <v>0</v>
      </c>
      <c r="K263" s="149">
        <v>0</v>
      </c>
      <c r="L263" s="149">
        <v>0</v>
      </c>
      <c r="M263" s="147">
        <f t="shared" ref="M263:M326" si="46">SUM(C263:L263)</f>
        <v>0</v>
      </c>
      <c r="N263" s="158"/>
    </row>
    <row r="264" spans="1:14" customFormat="1" ht="25.5" customHeight="1" x14ac:dyDescent="0.25">
      <c r="A264" s="159">
        <v>529</v>
      </c>
      <c r="B264" s="155" t="s">
        <v>598</v>
      </c>
      <c r="C264" s="149">
        <v>0</v>
      </c>
      <c r="D264" s="149">
        <v>0</v>
      </c>
      <c r="E264" s="149">
        <v>0</v>
      </c>
      <c r="F264" s="149">
        <v>0</v>
      </c>
      <c r="G264" s="149">
        <v>0</v>
      </c>
      <c r="H264" s="149">
        <v>0</v>
      </c>
      <c r="I264" s="149">
        <v>0</v>
      </c>
      <c r="J264" s="149">
        <v>0</v>
      </c>
      <c r="K264" s="149">
        <v>0</v>
      </c>
      <c r="L264" s="149">
        <v>0</v>
      </c>
      <c r="M264" s="147">
        <f t="shared" si="46"/>
        <v>0</v>
      </c>
      <c r="N264" s="158"/>
    </row>
    <row r="265" spans="1:14" customFormat="1" ht="25.5" customHeight="1" x14ac:dyDescent="0.25">
      <c r="A265" s="152">
        <v>5300</v>
      </c>
      <c r="B265" s="153" t="s">
        <v>599</v>
      </c>
      <c r="C265" s="146">
        <f t="shared" ref="C265:L265" si="47">SUM(C266:C267)</f>
        <v>0</v>
      </c>
      <c r="D265" s="146">
        <f>SUM(D266:D267)</f>
        <v>0</v>
      </c>
      <c r="E265" s="146">
        <f t="shared" si="47"/>
        <v>0</v>
      </c>
      <c r="F265" s="146">
        <f t="shared" si="47"/>
        <v>0</v>
      </c>
      <c r="G265" s="146">
        <f t="shared" si="47"/>
        <v>0</v>
      </c>
      <c r="H265" s="146">
        <f t="shared" si="47"/>
        <v>0</v>
      </c>
      <c r="I265" s="146">
        <f t="shared" si="47"/>
        <v>0</v>
      </c>
      <c r="J265" s="146">
        <f t="shared" si="47"/>
        <v>0</v>
      </c>
      <c r="K265" s="146">
        <f t="shared" si="47"/>
        <v>0</v>
      </c>
      <c r="L265" s="146">
        <f t="shared" si="47"/>
        <v>0</v>
      </c>
      <c r="M265" s="146">
        <f t="shared" si="46"/>
        <v>0</v>
      </c>
      <c r="N265" s="161"/>
    </row>
    <row r="266" spans="1:14" customFormat="1" ht="25.5" customHeight="1" x14ac:dyDescent="0.25">
      <c r="A266" s="159">
        <v>531</v>
      </c>
      <c r="B266" s="155" t="s">
        <v>600</v>
      </c>
      <c r="C266" s="149">
        <v>0</v>
      </c>
      <c r="D266" s="149">
        <v>0</v>
      </c>
      <c r="E266" s="149">
        <v>0</v>
      </c>
      <c r="F266" s="149">
        <v>0</v>
      </c>
      <c r="G266" s="149">
        <v>0</v>
      </c>
      <c r="H266" s="149">
        <v>0</v>
      </c>
      <c r="I266" s="149">
        <v>0</v>
      </c>
      <c r="J266" s="149">
        <v>0</v>
      </c>
      <c r="K266" s="149">
        <v>0</v>
      </c>
      <c r="L266" s="149">
        <v>0</v>
      </c>
      <c r="M266" s="147">
        <f t="shared" si="46"/>
        <v>0</v>
      </c>
      <c r="N266" s="158"/>
    </row>
    <row r="267" spans="1:14" customFormat="1" ht="25.5" customHeight="1" x14ac:dyDescent="0.25">
      <c r="A267" s="159">
        <v>532</v>
      </c>
      <c r="B267" s="155" t="s">
        <v>601</v>
      </c>
      <c r="C267" s="149">
        <v>0</v>
      </c>
      <c r="D267" s="149">
        <v>0</v>
      </c>
      <c r="E267" s="149">
        <v>0</v>
      </c>
      <c r="F267" s="149">
        <v>0</v>
      </c>
      <c r="G267" s="149">
        <v>0</v>
      </c>
      <c r="H267" s="149">
        <v>0</v>
      </c>
      <c r="I267" s="149">
        <v>0</v>
      </c>
      <c r="J267" s="149">
        <v>0</v>
      </c>
      <c r="K267" s="149">
        <v>0</v>
      </c>
      <c r="L267" s="149">
        <v>0</v>
      </c>
      <c r="M267" s="147">
        <f t="shared" si="46"/>
        <v>0</v>
      </c>
      <c r="N267" s="158"/>
    </row>
    <row r="268" spans="1:14" customFormat="1" ht="25.5" customHeight="1" x14ac:dyDescent="0.25">
      <c r="A268" s="152">
        <v>5400</v>
      </c>
      <c r="B268" s="153" t="s">
        <v>602</v>
      </c>
      <c r="C268" s="146">
        <f t="shared" ref="C268:N268" si="48">SUM(C269:C274)</f>
        <v>0</v>
      </c>
      <c r="D268" s="146">
        <f>SUM(D269:D274)</f>
        <v>0</v>
      </c>
      <c r="E268" s="146">
        <f t="shared" si="48"/>
        <v>0</v>
      </c>
      <c r="F268" s="146">
        <f t="shared" si="48"/>
        <v>0</v>
      </c>
      <c r="G268" s="146">
        <f t="shared" si="48"/>
        <v>0</v>
      </c>
      <c r="H268" s="146">
        <f t="shared" si="48"/>
        <v>0</v>
      </c>
      <c r="I268" s="146">
        <f t="shared" si="48"/>
        <v>0</v>
      </c>
      <c r="J268" s="146">
        <f t="shared" si="48"/>
        <v>0</v>
      </c>
      <c r="K268" s="146">
        <f t="shared" si="48"/>
        <v>0</v>
      </c>
      <c r="L268" s="146">
        <f t="shared" si="48"/>
        <v>0</v>
      </c>
      <c r="M268" s="146">
        <f t="shared" si="46"/>
        <v>0</v>
      </c>
      <c r="N268" s="162">
        <f t="shared" si="48"/>
        <v>0</v>
      </c>
    </row>
    <row r="269" spans="1:14" customFormat="1" ht="25.5" customHeight="1" x14ac:dyDescent="0.25">
      <c r="A269" s="159">
        <v>541</v>
      </c>
      <c r="B269" s="155" t="s">
        <v>603</v>
      </c>
      <c r="C269" s="149">
        <v>0</v>
      </c>
      <c r="D269" s="149">
        <v>0</v>
      </c>
      <c r="E269" s="149">
        <v>0</v>
      </c>
      <c r="F269" s="149">
        <v>0</v>
      </c>
      <c r="G269" s="149">
        <v>0</v>
      </c>
      <c r="H269" s="149">
        <v>0</v>
      </c>
      <c r="I269" s="149">
        <v>0</v>
      </c>
      <c r="J269" s="149">
        <v>0</v>
      </c>
      <c r="K269" s="149">
        <v>0</v>
      </c>
      <c r="L269" s="149">
        <v>0</v>
      </c>
      <c r="M269" s="147">
        <f t="shared" si="46"/>
        <v>0</v>
      </c>
      <c r="N269" s="158"/>
    </row>
    <row r="270" spans="1:14" customFormat="1" ht="25.5" customHeight="1" x14ac:dyDescent="0.25">
      <c r="A270" s="159">
        <v>542</v>
      </c>
      <c r="B270" s="155" t="s">
        <v>604</v>
      </c>
      <c r="C270" s="149">
        <v>0</v>
      </c>
      <c r="D270" s="149">
        <v>0</v>
      </c>
      <c r="E270" s="149">
        <v>0</v>
      </c>
      <c r="F270" s="149">
        <v>0</v>
      </c>
      <c r="G270" s="149">
        <v>0</v>
      </c>
      <c r="H270" s="149">
        <v>0</v>
      </c>
      <c r="I270" s="149">
        <v>0</v>
      </c>
      <c r="J270" s="149">
        <v>0</v>
      </c>
      <c r="K270" s="149">
        <v>0</v>
      </c>
      <c r="L270" s="149">
        <v>0</v>
      </c>
      <c r="M270" s="147">
        <f t="shared" si="46"/>
        <v>0</v>
      </c>
      <c r="N270" s="158"/>
    </row>
    <row r="271" spans="1:14" customFormat="1" ht="25.5" customHeight="1" x14ac:dyDescent="0.25">
      <c r="A271" s="159">
        <v>543</v>
      </c>
      <c r="B271" s="155" t="s">
        <v>605</v>
      </c>
      <c r="C271" s="149">
        <v>0</v>
      </c>
      <c r="D271" s="149">
        <v>0</v>
      </c>
      <c r="E271" s="149">
        <v>0</v>
      </c>
      <c r="F271" s="149">
        <v>0</v>
      </c>
      <c r="G271" s="149">
        <v>0</v>
      </c>
      <c r="H271" s="149">
        <v>0</v>
      </c>
      <c r="I271" s="149">
        <v>0</v>
      </c>
      <c r="J271" s="149">
        <v>0</v>
      </c>
      <c r="K271" s="149">
        <v>0</v>
      </c>
      <c r="L271" s="149">
        <v>0</v>
      </c>
      <c r="M271" s="147">
        <f t="shared" si="46"/>
        <v>0</v>
      </c>
      <c r="N271" s="158"/>
    </row>
    <row r="272" spans="1:14" customFormat="1" ht="25.5" customHeight="1" x14ac:dyDescent="0.25">
      <c r="A272" s="159">
        <v>544</v>
      </c>
      <c r="B272" s="155" t="s">
        <v>606</v>
      </c>
      <c r="C272" s="149">
        <v>0</v>
      </c>
      <c r="D272" s="149">
        <v>0</v>
      </c>
      <c r="E272" s="149">
        <v>0</v>
      </c>
      <c r="F272" s="149">
        <v>0</v>
      </c>
      <c r="G272" s="149">
        <v>0</v>
      </c>
      <c r="H272" s="149">
        <v>0</v>
      </c>
      <c r="I272" s="149">
        <v>0</v>
      </c>
      <c r="J272" s="149">
        <v>0</v>
      </c>
      <c r="K272" s="149">
        <v>0</v>
      </c>
      <c r="L272" s="149">
        <v>0</v>
      </c>
      <c r="M272" s="147">
        <f t="shared" si="46"/>
        <v>0</v>
      </c>
      <c r="N272" s="158"/>
    </row>
    <row r="273" spans="1:14" customFormat="1" ht="25.5" customHeight="1" x14ac:dyDescent="0.25">
      <c r="A273" s="159">
        <v>545</v>
      </c>
      <c r="B273" s="155" t="s">
        <v>607</v>
      </c>
      <c r="C273" s="149">
        <v>0</v>
      </c>
      <c r="D273" s="149">
        <v>0</v>
      </c>
      <c r="E273" s="149">
        <v>0</v>
      </c>
      <c r="F273" s="149">
        <v>0</v>
      </c>
      <c r="G273" s="149">
        <v>0</v>
      </c>
      <c r="H273" s="149">
        <v>0</v>
      </c>
      <c r="I273" s="149">
        <v>0</v>
      </c>
      <c r="J273" s="149">
        <v>0</v>
      </c>
      <c r="K273" s="149">
        <v>0</v>
      </c>
      <c r="L273" s="149">
        <v>0</v>
      </c>
      <c r="M273" s="147">
        <f t="shared" si="46"/>
        <v>0</v>
      </c>
      <c r="N273" s="158"/>
    </row>
    <row r="274" spans="1:14" customFormat="1" ht="25.5" customHeight="1" x14ac:dyDescent="0.25">
      <c r="A274" s="159">
        <v>549</v>
      </c>
      <c r="B274" s="155" t="s">
        <v>608</v>
      </c>
      <c r="C274" s="149">
        <v>0</v>
      </c>
      <c r="D274" s="149">
        <v>0</v>
      </c>
      <c r="E274" s="149">
        <v>0</v>
      </c>
      <c r="F274" s="149">
        <v>0</v>
      </c>
      <c r="G274" s="149">
        <v>0</v>
      </c>
      <c r="H274" s="149">
        <v>0</v>
      </c>
      <c r="I274" s="149">
        <v>0</v>
      </c>
      <c r="J274" s="149">
        <v>0</v>
      </c>
      <c r="K274" s="149">
        <v>0</v>
      </c>
      <c r="L274" s="149">
        <v>0</v>
      </c>
      <c r="M274" s="147">
        <f t="shared" si="46"/>
        <v>0</v>
      </c>
      <c r="N274" s="158"/>
    </row>
    <row r="275" spans="1:14" customFormat="1" ht="25.5" customHeight="1" x14ac:dyDescent="0.25">
      <c r="A275" s="152">
        <v>5500</v>
      </c>
      <c r="B275" s="153" t="s">
        <v>609</v>
      </c>
      <c r="C275" s="146">
        <f t="shared" ref="C275:N275" si="49">SUM(C276)</f>
        <v>0</v>
      </c>
      <c r="D275" s="146">
        <f t="shared" si="49"/>
        <v>0</v>
      </c>
      <c r="E275" s="146">
        <f t="shared" si="49"/>
        <v>0</v>
      </c>
      <c r="F275" s="146">
        <f t="shared" si="49"/>
        <v>0</v>
      </c>
      <c r="G275" s="146">
        <f t="shared" si="49"/>
        <v>0</v>
      </c>
      <c r="H275" s="146">
        <f t="shared" si="49"/>
        <v>0</v>
      </c>
      <c r="I275" s="146">
        <f t="shared" si="49"/>
        <v>0</v>
      </c>
      <c r="J275" s="146">
        <f t="shared" si="49"/>
        <v>0</v>
      </c>
      <c r="K275" s="146">
        <f t="shared" si="49"/>
        <v>0</v>
      </c>
      <c r="L275" s="146">
        <f t="shared" si="49"/>
        <v>0</v>
      </c>
      <c r="M275" s="146">
        <f t="shared" si="46"/>
        <v>0</v>
      </c>
      <c r="N275" s="162">
        <f t="shared" si="49"/>
        <v>0</v>
      </c>
    </row>
    <row r="276" spans="1:14" customFormat="1" ht="25.5" customHeight="1" x14ac:dyDescent="0.25">
      <c r="A276" s="159">
        <v>551</v>
      </c>
      <c r="B276" s="155" t="s">
        <v>610</v>
      </c>
      <c r="C276" s="149">
        <v>0</v>
      </c>
      <c r="D276" s="149">
        <v>0</v>
      </c>
      <c r="E276" s="149">
        <v>0</v>
      </c>
      <c r="F276" s="149">
        <v>0</v>
      </c>
      <c r="G276" s="149">
        <v>0</v>
      </c>
      <c r="H276" s="149">
        <v>0</v>
      </c>
      <c r="I276" s="149">
        <v>0</v>
      </c>
      <c r="J276" s="149">
        <v>0</v>
      </c>
      <c r="K276" s="149">
        <v>0</v>
      </c>
      <c r="L276" s="149">
        <v>0</v>
      </c>
      <c r="M276" s="147">
        <f t="shared" si="46"/>
        <v>0</v>
      </c>
      <c r="N276" s="158"/>
    </row>
    <row r="277" spans="1:14" customFormat="1" ht="25.5" customHeight="1" x14ac:dyDescent="0.25">
      <c r="A277" s="152">
        <v>5600</v>
      </c>
      <c r="B277" s="153" t="s">
        <v>611</v>
      </c>
      <c r="C277" s="146">
        <f t="shared" ref="C277:N277" si="50">SUM(C278:C285)</f>
        <v>0</v>
      </c>
      <c r="D277" s="146">
        <f>SUM(D278:D285)</f>
        <v>0</v>
      </c>
      <c r="E277" s="146">
        <f t="shared" si="50"/>
        <v>0</v>
      </c>
      <c r="F277" s="146">
        <f t="shared" si="50"/>
        <v>0</v>
      </c>
      <c r="G277" s="146">
        <f t="shared" si="50"/>
        <v>0</v>
      </c>
      <c r="H277" s="146">
        <f t="shared" si="50"/>
        <v>0</v>
      </c>
      <c r="I277" s="146">
        <f t="shared" si="50"/>
        <v>0</v>
      </c>
      <c r="J277" s="146">
        <f t="shared" si="50"/>
        <v>0</v>
      </c>
      <c r="K277" s="146">
        <f t="shared" si="50"/>
        <v>0</v>
      </c>
      <c r="L277" s="146">
        <f t="shared" si="50"/>
        <v>0</v>
      </c>
      <c r="M277" s="146">
        <f t="shared" si="46"/>
        <v>0</v>
      </c>
      <c r="N277" s="162">
        <f t="shared" si="50"/>
        <v>0</v>
      </c>
    </row>
    <row r="278" spans="1:14" customFormat="1" ht="25.5" customHeight="1" x14ac:dyDescent="0.25">
      <c r="A278" s="159">
        <v>561</v>
      </c>
      <c r="B278" s="155" t="s">
        <v>612</v>
      </c>
      <c r="C278" s="149">
        <v>0</v>
      </c>
      <c r="D278" s="149">
        <v>0</v>
      </c>
      <c r="E278" s="149">
        <v>0</v>
      </c>
      <c r="F278" s="149">
        <v>0</v>
      </c>
      <c r="G278" s="149">
        <v>0</v>
      </c>
      <c r="H278" s="149">
        <v>0</v>
      </c>
      <c r="I278" s="149">
        <v>0</v>
      </c>
      <c r="J278" s="149">
        <v>0</v>
      </c>
      <c r="K278" s="149">
        <v>0</v>
      </c>
      <c r="L278" s="149">
        <v>0</v>
      </c>
      <c r="M278" s="147">
        <f t="shared" si="46"/>
        <v>0</v>
      </c>
      <c r="N278" s="158"/>
    </row>
    <row r="279" spans="1:14" customFormat="1" ht="25.5" customHeight="1" x14ac:dyDescent="0.25">
      <c r="A279" s="159">
        <v>562</v>
      </c>
      <c r="B279" s="155" t="s">
        <v>613</v>
      </c>
      <c r="C279" s="149">
        <v>0</v>
      </c>
      <c r="D279" s="149">
        <v>0</v>
      </c>
      <c r="E279" s="149">
        <v>0</v>
      </c>
      <c r="F279" s="149">
        <v>0</v>
      </c>
      <c r="G279" s="149">
        <v>0</v>
      </c>
      <c r="H279" s="149">
        <v>0</v>
      </c>
      <c r="I279" s="149">
        <v>0</v>
      </c>
      <c r="J279" s="149">
        <v>0</v>
      </c>
      <c r="K279" s="149">
        <v>0</v>
      </c>
      <c r="L279" s="149">
        <v>0</v>
      </c>
      <c r="M279" s="147">
        <f t="shared" si="46"/>
        <v>0</v>
      </c>
      <c r="N279" s="158"/>
    </row>
    <row r="280" spans="1:14" customFormat="1" ht="25.5" customHeight="1" x14ac:dyDescent="0.25">
      <c r="A280" s="159">
        <v>563</v>
      </c>
      <c r="B280" s="155" t="s">
        <v>614</v>
      </c>
      <c r="C280" s="149">
        <v>0</v>
      </c>
      <c r="D280" s="149">
        <v>0</v>
      </c>
      <c r="E280" s="149">
        <v>0</v>
      </c>
      <c r="F280" s="149">
        <v>0</v>
      </c>
      <c r="G280" s="149">
        <v>0</v>
      </c>
      <c r="H280" s="149">
        <v>0</v>
      </c>
      <c r="I280" s="149">
        <v>0</v>
      </c>
      <c r="J280" s="149">
        <v>0</v>
      </c>
      <c r="K280" s="149">
        <v>0</v>
      </c>
      <c r="L280" s="149">
        <v>0</v>
      </c>
      <c r="M280" s="147">
        <f t="shared" si="46"/>
        <v>0</v>
      </c>
      <c r="N280" s="158"/>
    </row>
    <row r="281" spans="1:14" customFormat="1" ht="29.25" customHeight="1" x14ac:dyDescent="0.25">
      <c r="A281" s="159">
        <v>564</v>
      </c>
      <c r="B281" s="155" t="s">
        <v>615</v>
      </c>
      <c r="C281" s="149">
        <v>0</v>
      </c>
      <c r="D281" s="149">
        <v>0</v>
      </c>
      <c r="E281" s="149">
        <v>0</v>
      </c>
      <c r="F281" s="149">
        <v>0</v>
      </c>
      <c r="G281" s="149">
        <v>0</v>
      </c>
      <c r="H281" s="149">
        <v>0</v>
      </c>
      <c r="I281" s="149">
        <v>0</v>
      </c>
      <c r="J281" s="149">
        <v>0</v>
      </c>
      <c r="K281" s="149">
        <v>0</v>
      </c>
      <c r="L281" s="149">
        <v>0</v>
      </c>
      <c r="M281" s="147">
        <f t="shared" si="46"/>
        <v>0</v>
      </c>
      <c r="N281" s="158"/>
    </row>
    <row r="282" spans="1:14" customFormat="1" ht="25.5" customHeight="1" x14ac:dyDescent="0.25">
      <c r="A282" s="159">
        <v>565</v>
      </c>
      <c r="B282" s="155" t="s">
        <v>616</v>
      </c>
      <c r="C282" s="149">
        <v>0</v>
      </c>
      <c r="D282" s="149">
        <v>0</v>
      </c>
      <c r="E282" s="149">
        <v>0</v>
      </c>
      <c r="F282" s="149">
        <v>0</v>
      </c>
      <c r="G282" s="149">
        <v>0</v>
      </c>
      <c r="H282" s="149">
        <v>0</v>
      </c>
      <c r="I282" s="149">
        <v>0</v>
      </c>
      <c r="J282" s="149">
        <v>0</v>
      </c>
      <c r="K282" s="149">
        <v>0</v>
      </c>
      <c r="L282" s="149">
        <v>0</v>
      </c>
      <c r="M282" s="147">
        <f t="shared" si="46"/>
        <v>0</v>
      </c>
      <c r="N282" s="158"/>
    </row>
    <row r="283" spans="1:14" customFormat="1" ht="27.75" customHeight="1" x14ac:dyDescent="0.25">
      <c r="A283" s="159">
        <v>566</v>
      </c>
      <c r="B283" s="155" t="s">
        <v>617</v>
      </c>
      <c r="C283" s="149">
        <v>0</v>
      </c>
      <c r="D283" s="149">
        <v>0</v>
      </c>
      <c r="E283" s="149">
        <v>0</v>
      </c>
      <c r="F283" s="149">
        <v>0</v>
      </c>
      <c r="G283" s="149">
        <v>0</v>
      </c>
      <c r="H283" s="149">
        <v>0</v>
      </c>
      <c r="I283" s="149">
        <v>0</v>
      </c>
      <c r="J283" s="149">
        <v>0</v>
      </c>
      <c r="K283" s="149">
        <v>0</v>
      </c>
      <c r="L283" s="149">
        <v>0</v>
      </c>
      <c r="M283" s="147">
        <f t="shared" si="46"/>
        <v>0</v>
      </c>
      <c r="N283" s="158"/>
    </row>
    <row r="284" spans="1:14" customFormat="1" ht="25.5" customHeight="1" x14ac:dyDescent="0.25">
      <c r="A284" s="159">
        <v>567</v>
      </c>
      <c r="B284" s="155" t="s">
        <v>618</v>
      </c>
      <c r="C284" s="149">
        <v>0</v>
      </c>
      <c r="D284" s="149">
        <v>0</v>
      </c>
      <c r="E284" s="149">
        <v>0</v>
      </c>
      <c r="F284" s="149">
        <v>0</v>
      </c>
      <c r="G284" s="149">
        <v>0</v>
      </c>
      <c r="H284" s="149">
        <v>0</v>
      </c>
      <c r="I284" s="149">
        <v>0</v>
      </c>
      <c r="J284" s="149">
        <v>0</v>
      </c>
      <c r="K284" s="149">
        <v>0</v>
      </c>
      <c r="L284" s="149">
        <v>0</v>
      </c>
      <c r="M284" s="147">
        <f t="shared" si="46"/>
        <v>0</v>
      </c>
      <c r="N284" s="158"/>
    </row>
    <row r="285" spans="1:14" customFormat="1" ht="25.5" customHeight="1" x14ac:dyDescent="0.25">
      <c r="A285" s="159">
        <v>569</v>
      </c>
      <c r="B285" s="155" t="s">
        <v>619</v>
      </c>
      <c r="C285" s="149">
        <v>0</v>
      </c>
      <c r="D285" s="149">
        <v>0</v>
      </c>
      <c r="E285" s="149">
        <v>0</v>
      </c>
      <c r="F285" s="149">
        <v>0</v>
      </c>
      <c r="G285" s="149">
        <v>0</v>
      </c>
      <c r="H285" s="149">
        <v>0</v>
      </c>
      <c r="I285" s="149">
        <v>0</v>
      </c>
      <c r="J285" s="149">
        <v>0</v>
      </c>
      <c r="K285" s="149">
        <v>0</v>
      </c>
      <c r="L285" s="149">
        <v>0</v>
      </c>
      <c r="M285" s="147">
        <f t="shared" si="46"/>
        <v>0</v>
      </c>
      <c r="N285" s="158"/>
    </row>
    <row r="286" spans="1:14" customFormat="1" ht="25.5" customHeight="1" x14ac:dyDescent="0.25">
      <c r="A286" s="152">
        <v>5700</v>
      </c>
      <c r="B286" s="153" t="s">
        <v>620</v>
      </c>
      <c r="C286" s="146">
        <f t="shared" ref="C286:N286" si="51">SUM(C287:C295)</f>
        <v>0</v>
      </c>
      <c r="D286" s="146">
        <f>SUM(D287:D295)</f>
        <v>0</v>
      </c>
      <c r="E286" s="146">
        <f t="shared" si="51"/>
        <v>0</v>
      </c>
      <c r="F286" s="146">
        <f t="shared" si="51"/>
        <v>0</v>
      </c>
      <c r="G286" s="146">
        <f t="shared" si="51"/>
        <v>0</v>
      </c>
      <c r="H286" s="146">
        <f t="shared" si="51"/>
        <v>0</v>
      </c>
      <c r="I286" s="146">
        <f t="shared" si="51"/>
        <v>0</v>
      </c>
      <c r="J286" s="146">
        <f t="shared" si="51"/>
        <v>0</v>
      </c>
      <c r="K286" s="146">
        <f t="shared" si="51"/>
        <v>0</v>
      </c>
      <c r="L286" s="146">
        <f t="shared" si="51"/>
        <v>0</v>
      </c>
      <c r="M286" s="146">
        <f t="shared" si="46"/>
        <v>0</v>
      </c>
      <c r="N286" s="162">
        <f t="shared" si="51"/>
        <v>0</v>
      </c>
    </row>
    <row r="287" spans="1:14" customFormat="1" ht="25.5" customHeight="1" x14ac:dyDescent="0.25">
      <c r="A287" s="159">
        <v>571</v>
      </c>
      <c r="B287" s="155" t="s">
        <v>621</v>
      </c>
      <c r="C287" s="149">
        <v>0</v>
      </c>
      <c r="D287" s="149">
        <v>0</v>
      </c>
      <c r="E287" s="149">
        <v>0</v>
      </c>
      <c r="F287" s="149">
        <v>0</v>
      </c>
      <c r="G287" s="149">
        <v>0</v>
      </c>
      <c r="H287" s="149">
        <v>0</v>
      </c>
      <c r="I287" s="149">
        <v>0</v>
      </c>
      <c r="J287" s="149">
        <v>0</v>
      </c>
      <c r="K287" s="149">
        <v>0</v>
      </c>
      <c r="L287" s="149">
        <v>0</v>
      </c>
      <c r="M287" s="147">
        <f t="shared" si="46"/>
        <v>0</v>
      </c>
      <c r="N287" s="158"/>
    </row>
    <row r="288" spans="1:14" customFormat="1" ht="25.5" customHeight="1" x14ac:dyDescent="0.25">
      <c r="A288" s="159">
        <v>572</v>
      </c>
      <c r="B288" s="155" t="s">
        <v>622</v>
      </c>
      <c r="C288" s="149">
        <v>0</v>
      </c>
      <c r="D288" s="149">
        <v>0</v>
      </c>
      <c r="E288" s="149">
        <v>0</v>
      </c>
      <c r="F288" s="149">
        <v>0</v>
      </c>
      <c r="G288" s="149">
        <v>0</v>
      </c>
      <c r="H288" s="149">
        <v>0</v>
      </c>
      <c r="I288" s="149">
        <v>0</v>
      </c>
      <c r="J288" s="149">
        <v>0</v>
      </c>
      <c r="K288" s="149">
        <v>0</v>
      </c>
      <c r="L288" s="149">
        <v>0</v>
      </c>
      <c r="M288" s="147">
        <f t="shared" si="46"/>
        <v>0</v>
      </c>
      <c r="N288" s="158"/>
    </row>
    <row r="289" spans="1:14" customFormat="1" ht="25.5" customHeight="1" x14ac:dyDescent="0.25">
      <c r="A289" s="159">
        <v>573</v>
      </c>
      <c r="B289" s="155" t="s">
        <v>623</v>
      </c>
      <c r="C289" s="149">
        <v>0</v>
      </c>
      <c r="D289" s="149">
        <v>0</v>
      </c>
      <c r="E289" s="149">
        <v>0</v>
      </c>
      <c r="F289" s="149">
        <v>0</v>
      </c>
      <c r="G289" s="149">
        <v>0</v>
      </c>
      <c r="H289" s="149">
        <v>0</v>
      </c>
      <c r="I289" s="149">
        <v>0</v>
      </c>
      <c r="J289" s="149">
        <v>0</v>
      </c>
      <c r="K289" s="149">
        <v>0</v>
      </c>
      <c r="L289" s="149">
        <v>0</v>
      </c>
      <c r="M289" s="147">
        <f t="shared" si="46"/>
        <v>0</v>
      </c>
      <c r="N289" s="158"/>
    </row>
    <row r="290" spans="1:14" customFormat="1" ht="25.5" customHeight="1" x14ac:dyDescent="0.25">
      <c r="A290" s="159">
        <v>574</v>
      </c>
      <c r="B290" s="155" t="s">
        <v>624</v>
      </c>
      <c r="C290" s="149">
        <v>0</v>
      </c>
      <c r="D290" s="149">
        <v>0</v>
      </c>
      <c r="E290" s="149">
        <v>0</v>
      </c>
      <c r="F290" s="149">
        <v>0</v>
      </c>
      <c r="G290" s="149">
        <v>0</v>
      </c>
      <c r="H290" s="149">
        <v>0</v>
      </c>
      <c r="I290" s="149">
        <v>0</v>
      </c>
      <c r="J290" s="149">
        <v>0</v>
      </c>
      <c r="K290" s="149">
        <v>0</v>
      </c>
      <c r="L290" s="149">
        <v>0</v>
      </c>
      <c r="M290" s="147">
        <f t="shared" si="46"/>
        <v>0</v>
      </c>
      <c r="N290" s="158"/>
    </row>
    <row r="291" spans="1:14" customFormat="1" ht="25.5" customHeight="1" x14ac:dyDescent="0.25">
      <c r="A291" s="159">
        <v>575</v>
      </c>
      <c r="B291" s="155" t="s">
        <v>625</v>
      </c>
      <c r="C291" s="149">
        <v>0</v>
      </c>
      <c r="D291" s="149">
        <v>0</v>
      </c>
      <c r="E291" s="149">
        <v>0</v>
      </c>
      <c r="F291" s="149">
        <v>0</v>
      </c>
      <c r="G291" s="149">
        <v>0</v>
      </c>
      <c r="H291" s="149">
        <v>0</v>
      </c>
      <c r="I291" s="149">
        <v>0</v>
      </c>
      <c r="J291" s="149">
        <v>0</v>
      </c>
      <c r="K291" s="149">
        <v>0</v>
      </c>
      <c r="L291" s="149">
        <v>0</v>
      </c>
      <c r="M291" s="147">
        <f t="shared" si="46"/>
        <v>0</v>
      </c>
      <c r="N291" s="158"/>
    </row>
    <row r="292" spans="1:14" customFormat="1" ht="25.5" customHeight="1" x14ac:dyDescent="0.25">
      <c r="A292" s="159">
        <v>576</v>
      </c>
      <c r="B292" s="155" t="s">
        <v>626</v>
      </c>
      <c r="C292" s="149">
        <v>0</v>
      </c>
      <c r="D292" s="149">
        <v>0</v>
      </c>
      <c r="E292" s="149">
        <v>0</v>
      </c>
      <c r="F292" s="149">
        <v>0</v>
      </c>
      <c r="G292" s="149">
        <v>0</v>
      </c>
      <c r="H292" s="149">
        <v>0</v>
      </c>
      <c r="I292" s="149">
        <v>0</v>
      </c>
      <c r="J292" s="149">
        <v>0</v>
      </c>
      <c r="K292" s="149">
        <v>0</v>
      </c>
      <c r="L292" s="149">
        <v>0</v>
      </c>
      <c r="M292" s="147">
        <f t="shared" si="46"/>
        <v>0</v>
      </c>
      <c r="N292" s="158"/>
    </row>
    <row r="293" spans="1:14" customFormat="1" ht="25.5" customHeight="1" x14ac:dyDescent="0.25">
      <c r="A293" s="159">
        <v>577</v>
      </c>
      <c r="B293" s="155" t="s">
        <v>627</v>
      </c>
      <c r="C293" s="149">
        <v>0</v>
      </c>
      <c r="D293" s="149">
        <v>0</v>
      </c>
      <c r="E293" s="149">
        <v>0</v>
      </c>
      <c r="F293" s="149">
        <v>0</v>
      </c>
      <c r="G293" s="149">
        <v>0</v>
      </c>
      <c r="H293" s="149">
        <v>0</v>
      </c>
      <c r="I293" s="149">
        <v>0</v>
      </c>
      <c r="J293" s="149">
        <v>0</v>
      </c>
      <c r="K293" s="149">
        <v>0</v>
      </c>
      <c r="L293" s="149">
        <v>0</v>
      </c>
      <c r="M293" s="147">
        <f t="shared" si="46"/>
        <v>0</v>
      </c>
      <c r="N293" s="158"/>
    </row>
    <row r="294" spans="1:14" customFormat="1" ht="25.5" customHeight="1" x14ac:dyDescent="0.25">
      <c r="A294" s="159">
        <v>578</v>
      </c>
      <c r="B294" s="155" t="s">
        <v>628</v>
      </c>
      <c r="C294" s="149">
        <v>0</v>
      </c>
      <c r="D294" s="149">
        <v>0</v>
      </c>
      <c r="E294" s="149">
        <v>0</v>
      </c>
      <c r="F294" s="149">
        <v>0</v>
      </c>
      <c r="G294" s="149">
        <v>0</v>
      </c>
      <c r="H294" s="149">
        <v>0</v>
      </c>
      <c r="I294" s="149">
        <v>0</v>
      </c>
      <c r="J294" s="149">
        <v>0</v>
      </c>
      <c r="K294" s="149">
        <v>0</v>
      </c>
      <c r="L294" s="149">
        <v>0</v>
      </c>
      <c r="M294" s="147">
        <f t="shared" si="46"/>
        <v>0</v>
      </c>
      <c r="N294" s="158"/>
    </row>
    <row r="295" spans="1:14" customFormat="1" ht="25.5" customHeight="1" x14ac:dyDescent="0.25">
      <c r="A295" s="159">
        <v>579</v>
      </c>
      <c r="B295" s="155" t="s">
        <v>629</v>
      </c>
      <c r="C295" s="149">
        <v>0</v>
      </c>
      <c r="D295" s="149">
        <v>0</v>
      </c>
      <c r="E295" s="149">
        <v>0</v>
      </c>
      <c r="F295" s="149">
        <v>0</v>
      </c>
      <c r="G295" s="149">
        <v>0</v>
      </c>
      <c r="H295" s="149">
        <v>0</v>
      </c>
      <c r="I295" s="149">
        <v>0</v>
      </c>
      <c r="J295" s="149">
        <v>0</v>
      </c>
      <c r="K295" s="149">
        <v>0</v>
      </c>
      <c r="L295" s="149">
        <v>0</v>
      </c>
      <c r="M295" s="147">
        <f t="shared" si="46"/>
        <v>0</v>
      </c>
      <c r="N295" s="158"/>
    </row>
    <row r="296" spans="1:14" customFormat="1" ht="25.5" customHeight="1" x14ac:dyDescent="0.25">
      <c r="A296" s="152">
        <v>5800</v>
      </c>
      <c r="B296" s="153" t="s">
        <v>630</v>
      </c>
      <c r="C296" s="146">
        <f t="shared" ref="C296:N296" si="52">SUM(C297:C300)</f>
        <v>0</v>
      </c>
      <c r="D296" s="146">
        <f>SUM(D297:D300)</f>
        <v>0</v>
      </c>
      <c r="E296" s="146">
        <f t="shared" si="52"/>
        <v>0</v>
      </c>
      <c r="F296" s="146">
        <f t="shared" si="52"/>
        <v>0</v>
      </c>
      <c r="G296" s="146">
        <f t="shared" si="52"/>
        <v>0</v>
      </c>
      <c r="H296" s="146">
        <f t="shared" si="52"/>
        <v>0</v>
      </c>
      <c r="I296" s="146">
        <f t="shared" si="52"/>
        <v>0</v>
      </c>
      <c r="J296" s="146">
        <f t="shared" si="52"/>
        <v>0</v>
      </c>
      <c r="K296" s="146">
        <f t="shared" si="52"/>
        <v>0</v>
      </c>
      <c r="L296" s="146">
        <f t="shared" si="52"/>
        <v>0</v>
      </c>
      <c r="M296" s="146">
        <f t="shared" si="46"/>
        <v>0</v>
      </c>
      <c r="N296" s="162">
        <f t="shared" si="52"/>
        <v>0</v>
      </c>
    </row>
    <row r="297" spans="1:14" customFormat="1" ht="25.5" customHeight="1" x14ac:dyDescent="0.25">
      <c r="A297" s="159">
        <v>581</v>
      </c>
      <c r="B297" s="155" t="s">
        <v>631</v>
      </c>
      <c r="C297" s="149">
        <v>0</v>
      </c>
      <c r="D297" s="149">
        <v>0</v>
      </c>
      <c r="E297" s="149">
        <v>0</v>
      </c>
      <c r="F297" s="149">
        <v>0</v>
      </c>
      <c r="G297" s="149">
        <v>0</v>
      </c>
      <c r="H297" s="149">
        <v>0</v>
      </c>
      <c r="I297" s="149">
        <v>0</v>
      </c>
      <c r="J297" s="149">
        <v>0</v>
      </c>
      <c r="K297" s="149">
        <v>0</v>
      </c>
      <c r="L297" s="149">
        <v>0</v>
      </c>
      <c r="M297" s="147">
        <f t="shared" si="46"/>
        <v>0</v>
      </c>
      <c r="N297" s="158"/>
    </row>
    <row r="298" spans="1:14" customFormat="1" ht="25.5" customHeight="1" x14ac:dyDescent="0.25">
      <c r="A298" s="159">
        <v>582</v>
      </c>
      <c r="B298" s="155" t="s">
        <v>632</v>
      </c>
      <c r="C298" s="149">
        <v>0</v>
      </c>
      <c r="D298" s="149">
        <v>0</v>
      </c>
      <c r="E298" s="149">
        <v>0</v>
      </c>
      <c r="F298" s="149">
        <v>0</v>
      </c>
      <c r="G298" s="149">
        <v>0</v>
      </c>
      <c r="H298" s="149">
        <v>0</v>
      </c>
      <c r="I298" s="149">
        <v>0</v>
      </c>
      <c r="J298" s="149">
        <v>0</v>
      </c>
      <c r="K298" s="149">
        <v>0</v>
      </c>
      <c r="L298" s="149">
        <v>0</v>
      </c>
      <c r="M298" s="147">
        <f t="shared" si="46"/>
        <v>0</v>
      </c>
      <c r="N298" s="158"/>
    </row>
    <row r="299" spans="1:14" customFormat="1" ht="25.5" customHeight="1" x14ac:dyDescent="0.25">
      <c r="A299" s="159">
        <v>583</v>
      </c>
      <c r="B299" s="155" t="s">
        <v>633</v>
      </c>
      <c r="C299" s="149">
        <v>0</v>
      </c>
      <c r="D299" s="149">
        <v>0</v>
      </c>
      <c r="E299" s="149">
        <v>0</v>
      </c>
      <c r="F299" s="149">
        <v>0</v>
      </c>
      <c r="G299" s="149">
        <v>0</v>
      </c>
      <c r="H299" s="149">
        <v>0</v>
      </c>
      <c r="I299" s="149">
        <v>0</v>
      </c>
      <c r="J299" s="149">
        <v>0</v>
      </c>
      <c r="K299" s="149">
        <v>0</v>
      </c>
      <c r="L299" s="149">
        <v>0</v>
      </c>
      <c r="M299" s="147">
        <f t="shared" si="46"/>
        <v>0</v>
      </c>
      <c r="N299" s="158"/>
    </row>
    <row r="300" spans="1:14" customFormat="1" ht="25.5" customHeight="1" x14ac:dyDescent="0.25">
      <c r="A300" s="159">
        <v>589</v>
      </c>
      <c r="B300" s="155" t="s">
        <v>634</v>
      </c>
      <c r="C300" s="149">
        <v>0</v>
      </c>
      <c r="D300" s="149">
        <v>0</v>
      </c>
      <c r="E300" s="149">
        <v>0</v>
      </c>
      <c r="F300" s="149">
        <v>0</v>
      </c>
      <c r="G300" s="149">
        <v>0</v>
      </c>
      <c r="H300" s="149">
        <v>0</v>
      </c>
      <c r="I300" s="149">
        <v>0</v>
      </c>
      <c r="J300" s="149">
        <v>0</v>
      </c>
      <c r="K300" s="149">
        <v>0</v>
      </c>
      <c r="L300" s="149">
        <v>0</v>
      </c>
      <c r="M300" s="147">
        <f t="shared" si="46"/>
        <v>0</v>
      </c>
      <c r="N300" s="158"/>
    </row>
    <row r="301" spans="1:14" customFormat="1" ht="25.5" customHeight="1" x14ac:dyDescent="0.25">
      <c r="A301" s="152">
        <v>5900</v>
      </c>
      <c r="B301" s="153" t="s">
        <v>635</v>
      </c>
      <c r="C301" s="146">
        <f t="shared" ref="C301:N301" si="53">SUM(C302:C310)</f>
        <v>0</v>
      </c>
      <c r="D301" s="146">
        <f>SUM(D302:D310)</f>
        <v>0</v>
      </c>
      <c r="E301" s="146">
        <f t="shared" si="53"/>
        <v>0</v>
      </c>
      <c r="F301" s="146">
        <f t="shared" si="53"/>
        <v>0</v>
      </c>
      <c r="G301" s="146">
        <f t="shared" si="53"/>
        <v>0</v>
      </c>
      <c r="H301" s="146">
        <f t="shared" si="53"/>
        <v>0</v>
      </c>
      <c r="I301" s="146">
        <f t="shared" si="53"/>
        <v>0</v>
      </c>
      <c r="J301" s="146">
        <f t="shared" si="53"/>
        <v>0</v>
      </c>
      <c r="K301" s="146">
        <f t="shared" si="53"/>
        <v>0</v>
      </c>
      <c r="L301" s="146">
        <f t="shared" si="53"/>
        <v>0</v>
      </c>
      <c r="M301" s="146">
        <f t="shared" si="46"/>
        <v>0</v>
      </c>
      <c r="N301" s="162">
        <f t="shared" si="53"/>
        <v>0</v>
      </c>
    </row>
    <row r="302" spans="1:14" customFormat="1" ht="25.5" customHeight="1" x14ac:dyDescent="0.25">
      <c r="A302" s="159">
        <v>591</v>
      </c>
      <c r="B302" s="155" t="s">
        <v>636</v>
      </c>
      <c r="C302" s="149">
        <v>0</v>
      </c>
      <c r="D302" s="149">
        <v>0</v>
      </c>
      <c r="E302" s="149">
        <v>0</v>
      </c>
      <c r="F302" s="149">
        <v>0</v>
      </c>
      <c r="G302" s="149">
        <v>0</v>
      </c>
      <c r="H302" s="149">
        <v>0</v>
      </c>
      <c r="I302" s="149">
        <v>0</v>
      </c>
      <c r="J302" s="149">
        <v>0</v>
      </c>
      <c r="K302" s="149">
        <v>0</v>
      </c>
      <c r="L302" s="149">
        <v>0</v>
      </c>
      <c r="M302" s="147">
        <f t="shared" si="46"/>
        <v>0</v>
      </c>
      <c r="N302" s="158"/>
    </row>
    <row r="303" spans="1:14" customFormat="1" ht="25.5" customHeight="1" x14ac:dyDescent="0.25">
      <c r="A303" s="159">
        <v>592</v>
      </c>
      <c r="B303" s="155" t="s">
        <v>637</v>
      </c>
      <c r="C303" s="149">
        <v>0</v>
      </c>
      <c r="D303" s="149">
        <v>0</v>
      </c>
      <c r="E303" s="149">
        <v>0</v>
      </c>
      <c r="F303" s="149">
        <v>0</v>
      </c>
      <c r="G303" s="149">
        <v>0</v>
      </c>
      <c r="H303" s="149">
        <v>0</v>
      </c>
      <c r="I303" s="149">
        <v>0</v>
      </c>
      <c r="J303" s="149">
        <v>0</v>
      </c>
      <c r="K303" s="149">
        <v>0</v>
      </c>
      <c r="L303" s="149">
        <v>0</v>
      </c>
      <c r="M303" s="147">
        <f t="shared" si="46"/>
        <v>0</v>
      </c>
      <c r="N303" s="158"/>
    </row>
    <row r="304" spans="1:14" customFormat="1" ht="25.5" customHeight="1" x14ac:dyDescent="0.25">
      <c r="A304" s="159">
        <v>593</v>
      </c>
      <c r="B304" s="155" t="s">
        <v>638</v>
      </c>
      <c r="C304" s="149">
        <v>0</v>
      </c>
      <c r="D304" s="149">
        <v>0</v>
      </c>
      <c r="E304" s="149">
        <v>0</v>
      </c>
      <c r="F304" s="149">
        <v>0</v>
      </c>
      <c r="G304" s="149">
        <v>0</v>
      </c>
      <c r="H304" s="149">
        <v>0</v>
      </c>
      <c r="I304" s="149">
        <v>0</v>
      </c>
      <c r="J304" s="149">
        <v>0</v>
      </c>
      <c r="K304" s="149">
        <v>0</v>
      </c>
      <c r="L304" s="149">
        <v>0</v>
      </c>
      <c r="M304" s="147">
        <f t="shared" si="46"/>
        <v>0</v>
      </c>
      <c r="N304" s="158"/>
    </row>
    <row r="305" spans="1:14" customFormat="1" ht="25.5" customHeight="1" x14ac:dyDescent="0.25">
      <c r="A305" s="159">
        <v>594</v>
      </c>
      <c r="B305" s="155" t="s">
        <v>2</v>
      </c>
      <c r="C305" s="149">
        <v>0</v>
      </c>
      <c r="D305" s="149">
        <v>0</v>
      </c>
      <c r="E305" s="149">
        <v>0</v>
      </c>
      <c r="F305" s="149">
        <v>0</v>
      </c>
      <c r="G305" s="149">
        <v>0</v>
      </c>
      <c r="H305" s="149">
        <v>0</v>
      </c>
      <c r="I305" s="149">
        <v>0</v>
      </c>
      <c r="J305" s="149">
        <v>0</v>
      </c>
      <c r="K305" s="149">
        <v>0</v>
      </c>
      <c r="L305" s="149">
        <v>0</v>
      </c>
      <c r="M305" s="147">
        <f t="shared" si="46"/>
        <v>0</v>
      </c>
      <c r="N305" s="158"/>
    </row>
    <row r="306" spans="1:14" customFormat="1" ht="25.5" customHeight="1" x14ac:dyDescent="0.25">
      <c r="A306" s="159">
        <v>595</v>
      </c>
      <c r="B306" s="155" t="s">
        <v>639</v>
      </c>
      <c r="C306" s="149">
        <v>0</v>
      </c>
      <c r="D306" s="149">
        <v>0</v>
      </c>
      <c r="E306" s="149">
        <v>0</v>
      </c>
      <c r="F306" s="149">
        <v>0</v>
      </c>
      <c r="G306" s="149">
        <v>0</v>
      </c>
      <c r="H306" s="149">
        <v>0</v>
      </c>
      <c r="I306" s="149">
        <v>0</v>
      </c>
      <c r="J306" s="149">
        <v>0</v>
      </c>
      <c r="K306" s="149">
        <v>0</v>
      </c>
      <c r="L306" s="149">
        <v>0</v>
      </c>
      <c r="M306" s="147">
        <f t="shared" si="46"/>
        <v>0</v>
      </c>
      <c r="N306" s="158"/>
    </row>
    <row r="307" spans="1:14" customFormat="1" ht="25.5" customHeight="1" x14ac:dyDescent="0.25">
      <c r="A307" s="159">
        <v>596</v>
      </c>
      <c r="B307" s="155" t="s">
        <v>640</v>
      </c>
      <c r="C307" s="149">
        <v>0</v>
      </c>
      <c r="D307" s="149">
        <v>0</v>
      </c>
      <c r="E307" s="149">
        <v>0</v>
      </c>
      <c r="F307" s="149">
        <v>0</v>
      </c>
      <c r="G307" s="149">
        <v>0</v>
      </c>
      <c r="H307" s="149">
        <v>0</v>
      </c>
      <c r="I307" s="149">
        <v>0</v>
      </c>
      <c r="J307" s="149">
        <v>0</v>
      </c>
      <c r="K307" s="149">
        <v>0</v>
      </c>
      <c r="L307" s="149">
        <v>0</v>
      </c>
      <c r="M307" s="147">
        <f t="shared" si="46"/>
        <v>0</v>
      </c>
      <c r="N307" s="158"/>
    </row>
    <row r="308" spans="1:14" customFormat="1" ht="25.5" customHeight="1" x14ac:dyDescent="0.25">
      <c r="A308" s="159">
        <v>597</v>
      </c>
      <c r="B308" s="155" t="s">
        <v>641</v>
      </c>
      <c r="C308" s="149">
        <v>0</v>
      </c>
      <c r="D308" s="149">
        <v>0</v>
      </c>
      <c r="E308" s="149">
        <v>0</v>
      </c>
      <c r="F308" s="149">
        <v>0</v>
      </c>
      <c r="G308" s="149">
        <v>0</v>
      </c>
      <c r="H308" s="149">
        <v>0</v>
      </c>
      <c r="I308" s="149">
        <v>0</v>
      </c>
      <c r="J308" s="149">
        <v>0</v>
      </c>
      <c r="K308" s="149">
        <v>0</v>
      </c>
      <c r="L308" s="149">
        <v>0</v>
      </c>
      <c r="M308" s="147">
        <f t="shared" si="46"/>
        <v>0</v>
      </c>
      <c r="N308" s="158"/>
    </row>
    <row r="309" spans="1:14" customFormat="1" ht="25.5" customHeight="1" x14ac:dyDescent="0.25">
      <c r="A309" s="159">
        <v>598</v>
      </c>
      <c r="B309" s="155" t="s">
        <v>642</v>
      </c>
      <c r="C309" s="149">
        <v>0</v>
      </c>
      <c r="D309" s="149">
        <v>0</v>
      </c>
      <c r="E309" s="149">
        <v>0</v>
      </c>
      <c r="F309" s="149">
        <v>0</v>
      </c>
      <c r="G309" s="149">
        <v>0</v>
      </c>
      <c r="H309" s="149">
        <v>0</v>
      </c>
      <c r="I309" s="149">
        <v>0</v>
      </c>
      <c r="J309" s="149">
        <v>0</v>
      </c>
      <c r="K309" s="149">
        <v>0</v>
      </c>
      <c r="L309" s="149">
        <v>0</v>
      </c>
      <c r="M309" s="147">
        <f t="shared" si="46"/>
        <v>0</v>
      </c>
      <c r="N309" s="158"/>
    </row>
    <row r="310" spans="1:14" customFormat="1" ht="25.5" customHeight="1" x14ac:dyDescent="0.25">
      <c r="A310" s="159">
        <v>599</v>
      </c>
      <c r="B310" s="155" t="s">
        <v>643</v>
      </c>
      <c r="C310" s="149">
        <v>0</v>
      </c>
      <c r="D310" s="149">
        <v>0</v>
      </c>
      <c r="E310" s="149">
        <v>0</v>
      </c>
      <c r="F310" s="149">
        <v>0</v>
      </c>
      <c r="G310" s="149">
        <v>0</v>
      </c>
      <c r="H310" s="149">
        <v>0</v>
      </c>
      <c r="I310" s="149">
        <v>0</v>
      </c>
      <c r="J310" s="149">
        <v>0</v>
      </c>
      <c r="K310" s="149">
        <v>0</v>
      </c>
      <c r="L310" s="149">
        <v>0</v>
      </c>
      <c r="M310" s="147">
        <f t="shared" si="46"/>
        <v>0</v>
      </c>
      <c r="N310" s="158"/>
    </row>
    <row r="311" spans="1:14" s="87" customFormat="1" ht="25.5" customHeight="1" x14ac:dyDescent="0.25">
      <c r="A311" s="403">
        <v>6000</v>
      </c>
      <c r="B311" s="404" t="s">
        <v>94</v>
      </c>
      <c r="C311" s="402">
        <f t="shared" ref="C311:N311" si="54">C312+C321+C330</f>
        <v>0</v>
      </c>
      <c r="D311" s="402">
        <f>D312+D321+D330</f>
        <v>0</v>
      </c>
      <c r="E311" s="402">
        <f t="shared" si="54"/>
        <v>1688100</v>
      </c>
      <c r="F311" s="402">
        <f t="shared" si="54"/>
        <v>0</v>
      </c>
      <c r="G311" s="402">
        <f t="shared" si="54"/>
        <v>3026897</v>
      </c>
      <c r="H311" s="402">
        <f t="shared" si="54"/>
        <v>0</v>
      </c>
      <c r="I311" s="402">
        <f t="shared" si="54"/>
        <v>0</v>
      </c>
      <c r="J311" s="402">
        <f t="shared" si="54"/>
        <v>0</v>
      </c>
      <c r="K311" s="402">
        <f t="shared" si="54"/>
        <v>0</v>
      </c>
      <c r="L311" s="402">
        <f t="shared" si="54"/>
        <v>0</v>
      </c>
      <c r="M311" s="402">
        <f t="shared" si="46"/>
        <v>4714997</v>
      </c>
      <c r="N311" s="165">
        <f t="shared" si="54"/>
        <v>0</v>
      </c>
    </row>
    <row r="312" spans="1:14" customFormat="1" ht="25.5" customHeight="1" x14ac:dyDescent="0.25">
      <c r="A312" s="152">
        <v>6100</v>
      </c>
      <c r="B312" s="153" t="s">
        <v>644</v>
      </c>
      <c r="C312" s="146">
        <f>SUM(C313:C320)</f>
        <v>0</v>
      </c>
      <c r="D312" s="146">
        <f>SUM(D313:D320)</f>
        <v>0</v>
      </c>
      <c r="E312" s="146">
        <f t="shared" ref="E312:N312" si="55">SUM(E313:E320)</f>
        <v>1688100</v>
      </c>
      <c r="F312" s="146">
        <f t="shared" si="55"/>
        <v>0</v>
      </c>
      <c r="G312" s="146">
        <f t="shared" si="55"/>
        <v>3026897</v>
      </c>
      <c r="H312" s="146">
        <f t="shared" si="55"/>
        <v>0</v>
      </c>
      <c r="I312" s="146">
        <f t="shared" si="55"/>
        <v>0</v>
      </c>
      <c r="J312" s="146">
        <f t="shared" si="55"/>
        <v>0</v>
      </c>
      <c r="K312" s="146">
        <f t="shared" si="55"/>
        <v>0</v>
      </c>
      <c r="L312" s="146">
        <f t="shared" si="55"/>
        <v>0</v>
      </c>
      <c r="M312" s="146">
        <f t="shared" si="46"/>
        <v>4714997</v>
      </c>
      <c r="N312" s="162">
        <f t="shared" si="55"/>
        <v>0</v>
      </c>
    </row>
    <row r="313" spans="1:14" customFormat="1" ht="25.5" customHeight="1" x14ac:dyDescent="0.25">
      <c r="A313" s="159">
        <v>611</v>
      </c>
      <c r="B313" s="155" t="s">
        <v>645</v>
      </c>
      <c r="C313" s="149"/>
      <c r="D313" s="149">
        <v>0</v>
      </c>
      <c r="E313" s="149">
        <v>0</v>
      </c>
      <c r="F313" s="149">
        <v>0</v>
      </c>
      <c r="G313" s="149">
        <v>947600</v>
      </c>
      <c r="H313" s="149">
        <v>0</v>
      </c>
      <c r="I313" s="149">
        <v>0</v>
      </c>
      <c r="J313" s="149">
        <v>0</v>
      </c>
      <c r="K313" s="149">
        <v>0</v>
      </c>
      <c r="L313" s="149">
        <v>0</v>
      </c>
      <c r="M313" s="147">
        <f t="shared" si="46"/>
        <v>947600</v>
      </c>
      <c r="N313" s="158"/>
    </row>
    <row r="314" spans="1:14" customFormat="1" ht="25.5" customHeight="1" x14ac:dyDescent="0.25">
      <c r="A314" s="159">
        <v>612</v>
      </c>
      <c r="B314" s="155" t="s">
        <v>646</v>
      </c>
      <c r="C314" s="149">
        <v>0</v>
      </c>
      <c r="D314" s="149">
        <v>0</v>
      </c>
      <c r="E314" s="149">
        <v>0</v>
      </c>
      <c r="F314" s="149">
        <v>0</v>
      </c>
      <c r="G314" s="149">
        <v>0</v>
      </c>
      <c r="H314" s="149">
        <v>0</v>
      </c>
      <c r="I314" s="149">
        <v>0</v>
      </c>
      <c r="J314" s="149">
        <v>0</v>
      </c>
      <c r="K314" s="149">
        <v>0</v>
      </c>
      <c r="L314" s="149">
        <v>0</v>
      </c>
      <c r="M314" s="147">
        <f>SUM(C314:L314)</f>
        <v>0</v>
      </c>
      <c r="N314" s="158"/>
    </row>
    <row r="315" spans="1:14" customFormat="1" ht="31.5" customHeight="1" x14ac:dyDescent="0.25">
      <c r="A315" s="159">
        <v>613</v>
      </c>
      <c r="B315" s="155" t="s">
        <v>647</v>
      </c>
      <c r="C315" s="149"/>
      <c r="D315" s="149">
        <v>0</v>
      </c>
      <c r="E315" s="149">
        <v>1688100</v>
      </c>
      <c r="F315" s="149">
        <v>0</v>
      </c>
      <c r="G315" s="149">
        <v>1079297</v>
      </c>
      <c r="H315" s="149">
        <v>0</v>
      </c>
      <c r="I315" s="149">
        <v>0</v>
      </c>
      <c r="J315" s="149">
        <v>0</v>
      </c>
      <c r="K315" s="149">
        <v>0</v>
      </c>
      <c r="L315" s="149">
        <v>0</v>
      </c>
      <c r="M315" s="147">
        <f t="shared" si="46"/>
        <v>2767397</v>
      </c>
      <c r="N315" s="158"/>
    </row>
    <row r="316" spans="1:14" customFormat="1" ht="25.5" customHeight="1" x14ac:dyDescent="0.25">
      <c r="A316" s="159">
        <v>614</v>
      </c>
      <c r="B316" s="155" t="s">
        <v>648</v>
      </c>
      <c r="C316" s="149">
        <v>0</v>
      </c>
      <c r="D316" s="149">
        <v>0</v>
      </c>
      <c r="E316" s="149">
        <v>0</v>
      </c>
      <c r="F316" s="149">
        <v>0</v>
      </c>
      <c r="G316" s="149">
        <v>0</v>
      </c>
      <c r="H316" s="149">
        <v>0</v>
      </c>
      <c r="I316" s="149">
        <v>0</v>
      </c>
      <c r="J316" s="149">
        <v>0</v>
      </c>
      <c r="K316" s="149">
        <v>0</v>
      </c>
      <c r="L316" s="149">
        <v>0</v>
      </c>
      <c r="M316" s="147">
        <f>SUM(C316:L316)</f>
        <v>0</v>
      </c>
      <c r="N316" s="158"/>
    </row>
    <row r="317" spans="1:14" customFormat="1" ht="25.5" customHeight="1" x14ac:dyDescent="0.25">
      <c r="A317" s="159">
        <v>615</v>
      </c>
      <c r="B317" s="155" t="s">
        <v>649</v>
      </c>
      <c r="C317" s="149"/>
      <c r="D317" s="149">
        <v>0</v>
      </c>
      <c r="E317" s="149">
        <v>0</v>
      </c>
      <c r="F317" s="149">
        <v>0</v>
      </c>
      <c r="G317" s="149"/>
      <c r="H317" s="149">
        <v>0</v>
      </c>
      <c r="I317" s="149">
        <v>0</v>
      </c>
      <c r="J317" s="149">
        <v>0</v>
      </c>
      <c r="K317" s="149">
        <v>0</v>
      </c>
      <c r="L317" s="149">
        <v>0</v>
      </c>
      <c r="M317" s="147">
        <f t="shared" si="46"/>
        <v>0</v>
      </c>
      <c r="N317" s="158"/>
    </row>
    <row r="318" spans="1:14" customFormat="1" ht="25.5" customHeight="1" x14ac:dyDescent="0.25">
      <c r="A318" s="159">
        <v>616</v>
      </c>
      <c r="B318" s="155" t="s">
        <v>650</v>
      </c>
      <c r="C318" s="149">
        <v>0</v>
      </c>
      <c r="D318" s="149">
        <v>0</v>
      </c>
      <c r="E318" s="149">
        <v>0</v>
      </c>
      <c r="F318" s="149">
        <v>0</v>
      </c>
      <c r="G318" s="149">
        <v>0</v>
      </c>
      <c r="H318" s="149">
        <v>0</v>
      </c>
      <c r="I318" s="149">
        <v>0</v>
      </c>
      <c r="J318" s="149">
        <v>0</v>
      </c>
      <c r="K318" s="149">
        <v>0</v>
      </c>
      <c r="L318" s="149">
        <v>0</v>
      </c>
      <c r="M318" s="147">
        <f t="shared" si="46"/>
        <v>0</v>
      </c>
      <c r="N318" s="158"/>
    </row>
    <row r="319" spans="1:14" customFormat="1" ht="25.5" customHeight="1" x14ac:dyDescent="0.25">
      <c r="A319" s="159">
        <v>617</v>
      </c>
      <c r="B319" s="155" t="s">
        <v>651</v>
      </c>
      <c r="C319" s="149"/>
      <c r="D319" s="149">
        <v>0</v>
      </c>
      <c r="E319" s="149">
        <v>0</v>
      </c>
      <c r="F319" s="149">
        <v>0</v>
      </c>
      <c r="G319" s="149">
        <v>1000000</v>
      </c>
      <c r="H319" s="149">
        <v>0</v>
      </c>
      <c r="I319" s="149">
        <v>0</v>
      </c>
      <c r="J319" s="149">
        <v>0</v>
      </c>
      <c r="K319" s="149">
        <v>0</v>
      </c>
      <c r="L319" s="149">
        <v>0</v>
      </c>
      <c r="M319" s="147">
        <f t="shared" si="46"/>
        <v>1000000</v>
      </c>
      <c r="N319" s="158"/>
    </row>
    <row r="320" spans="1:14" customFormat="1" ht="36.75" customHeight="1" x14ac:dyDescent="0.25">
      <c r="A320" s="159">
        <v>619</v>
      </c>
      <c r="B320" s="155" t="s">
        <v>652</v>
      </c>
      <c r="C320" s="149">
        <v>0</v>
      </c>
      <c r="D320" s="149">
        <v>0</v>
      </c>
      <c r="E320" s="149">
        <v>0</v>
      </c>
      <c r="F320" s="149">
        <v>0</v>
      </c>
      <c r="G320" s="149">
        <v>0</v>
      </c>
      <c r="H320" s="149">
        <v>0</v>
      </c>
      <c r="I320" s="149">
        <v>0</v>
      </c>
      <c r="J320" s="149">
        <v>0</v>
      </c>
      <c r="K320" s="149">
        <v>0</v>
      </c>
      <c r="L320" s="149">
        <v>0</v>
      </c>
      <c r="M320" s="147">
        <f t="shared" si="46"/>
        <v>0</v>
      </c>
      <c r="N320" s="158"/>
    </row>
    <row r="321" spans="1:14" customFormat="1" ht="25.5" customHeight="1" x14ac:dyDescent="0.25">
      <c r="A321" s="152">
        <v>6200</v>
      </c>
      <c r="B321" s="153" t="s">
        <v>653</v>
      </c>
      <c r="C321" s="146">
        <f t="shared" ref="C321:N321" si="56">SUM(C322:C329)</f>
        <v>0</v>
      </c>
      <c r="D321" s="146">
        <f>SUM(D322:D329)</f>
        <v>0</v>
      </c>
      <c r="E321" s="146">
        <f t="shared" si="56"/>
        <v>0</v>
      </c>
      <c r="F321" s="146">
        <f t="shared" si="56"/>
        <v>0</v>
      </c>
      <c r="G321" s="146">
        <f t="shared" si="56"/>
        <v>0</v>
      </c>
      <c r="H321" s="146">
        <f t="shared" si="56"/>
        <v>0</v>
      </c>
      <c r="I321" s="146">
        <f t="shared" si="56"/>
        <v>0</v>
      </c>
      <c r="J321" s="146">
        <f t="shared" si="56"/>
        <v>0</v>
      </c>
      <c r="K321" s="146">
        <f t="shared" si="56"/>
        <v>0</v>
      </c>
      <c r="L321" s="146">
        <f t="shared" si="56"/>
        <v>0</v>
      </c>
      <c r="M321" s="146">
        <f t="shared" si="46"/>
        <v>0</v>
      </c>
      <c r="N321" s="162">
        <f t="shared" si="56"/>
        <v>0</v>
      </c>
    </row>
    <row r="322" spans="1:14" customFormat="1" ht="25.5" customHeight="1" x14ac:dyDescent="0.25">
      <c r="A322" s="159">
        <v>621</v>
      </c>
      <c r="B322" s="155" t="s">
        <v>645</v>
      </c>
      <c r="C322" s="149">
        <v>0</v>
      </c>
      <c r="D322" s="149">
        <v>0</v>
      </c>
      <c r="E322" s="149">
        <v>0</v>
      </c>
      <c r="F322" s="149">
        <v>0</v>
      </c>
      <c r="G322" s="149">
        <v>0</v>
      </c>
      <c r="H322" s="149">
        <v>0</v>
      </c>
      <c r="I322" s="149">
        <v>0</v>
      </c>
      <c r="J322" s="149">
        <v>0</v>
      </c>
      <c r="K322" s="149">
        <v>0</v>
      </c>
      <c r="L322" s="149">
        <v>0</v>
      </c>
      <c r="M322" s="147">
        <f t="shared" si="46"/>
        <v>0</v>
      </c>
      <c r="N322" s="158"/>
    </row>
    <row r="323" spans="1:14" customFormat="1" ht="25.5" customHeight="1" x14ac:dyDescent="0.25">
      <c r="A323" s="159">
        <v>622</v>
      </c>
      <c r="B323" s="155" t="s">
        <v>654</v>
      </c>
      <c r="C323" s="149">
        <v>0</v>
      </c>
      <c r="D323" s="149">
        <v>0</v>
      </c>
      <c r="E323" s="149">
        <v>0</v>
      </c>
      <c r="F323" s="149">
        <v>0</v>
      </c>
      <c r="G323" s="149">
        <v>0</v>
      </c>
      <c r="H323" s="149">
        <v>0</v>
      </c>
      <c r="I323" s="149">
        <v>0</v>
      </c>
      <c r="J323" s="149">
        <v>0</v>
      </c>
      <c r="K323" s="149">
        <v>0</v>
      </c>
      <c r="L323" s="149">
        <v>0</v>
      </c>
      <c r="M323" s="147">
        <f t="shared" si="46"/>
        <v>0</v>
      </c>
      <c r="N323" s="158"/>
    </row>
    <row r="324" spans="1:14" customFormat="1" ht="25.5" x14ac:dyDescent="0.25">
      <c r="A324" s="159">
        <v>623</v>
      </c>
      <c r="B324" s="155" t="s">
        <v>655</v>
      </c>
      <c r="C324" s="149">
        <v>0</v>
      </c>
      <c r="D324" s="149">
        <v>0</v>
      </c>
      <c r="E324" s="149">
        <v>0</v>
      </c>
      <c r="F324" s="149">
        <v>0</v>
      </c>
      <c r="G324" s="149">
        <v>0</v>
      </c>
      <c r="H324" s="149">
        <v>0</v>
      </c>
      <c r="I324" s="149">
        <v>0</v>
      </c>
      <c r="J324" s="149">
        <v>0</v>
      </c>
      <c r="K324" s="149">
        <v>0</v>
      </c>
      <c r="L324" s="149">
        <v>0</v>
      </c>
      <c r="M324" s="147">
        <f t="shared" si="46"/>
        <v>0</v>
      </c>
      <c r="N324" s="158"/>
    </row>
    <row r="325" spans="1:14" customFormat="1" ht="25.5" customHeight="1" x14ac:dyDescent="0.25">
      <c r="A325" s="159">
        <v>624</v>
      </c>
      <c r="B325" s="155" t="s">
        <v>648</v>
      </c>
      <c r="C325" s="149">
        <v>0</v>
      </c>
      <c r="D325" s="149">
        <v>0</v>
      </c>
      <c r="E325" s="149">
        <v>0</v>
      </c>
      <c r="F325" s="149">
        <v>0</v>
      </c>
      <c r="G325" s="149">
        <v>0</v>
      </c>
      <c r="H325" s="149">
        <v>0</v>
      </c>
      <c r="I325" s="149">
        <v>0</v>
      </c>
      <c r="J325" s="149">
        <v>0</v>
      </c>
      <c r="K325" s="149">
        <v>0</v>
      </c>
      <c r="L325" s="149">
        <v>0</v>
      </c>
      <c r="M325" s="147">
        <f t="shared" si="46"/>
        <v>0</v>
      </c>
      <c r="N325" s="158"/>
    </row>
    <row r="326" spans="1:14" customFormat="1" ht="25.5" customHeight="1" x14ac:dyDescent="0.25">
      <c r="A326" s="159">
        <v>625</v>
      </c>
      <c r="B326" s="155" t="s">
        <v>649</v>
      </c>
      <c r="C326" s="149">
        <v>0</v>
      </c>
      <c r="D326" s="149">
        <v>0</v>
      </c>
      <c r="E326" s="149">
        <v>0</v>
      </c>
      <c r="F326" s="149">
        <v>0</v>
      </c>
      <c r="G326" s="149">
        <v>0</v>
      </c>
      <c r="H326" s="149">
        <v>0</v>
      </c>
      <c r="I326" s="149">
        <v>0</v>
      </c>
      <c r="J326" s="149">
        <v>0</v>
      </c>
      <c r="K326" s="149">
        <v>0</v>
      </c>
      <c r="L326" s="149">
        <v>0</v>
      </c>
      <c r="M326" s="147">
        <f t="shared" si="46"/>
        <v>0</v>
      </c>
      <c r="N326" s="158"/>
    </row>
    <row r="327" spans="1:14" customFormat="1" ht="25.5" customHeight="1" x14ac:dyDescent="0.25">
      <c r="A327" s="159">
        <v>626</v>
      </c>
      <c r="B327" s="155" t="s">
        <v>650</v>
      </c>
      <c r="C327" s="149">
        <v>0</v>
      </c>
      <c r="D327" s="149">
        <v>0</v>
      </c>
      <c r="E327" s="149">
        <v>0</v>
      </c>
      <c r="F327" s="149">
        <v>0</v>
      </c>
      <c r="G327" s="149">
        <v>0</v>
      </c>
      <c r="H327" s="149">
        <v>0</v>
      </c>
      <c r="I327" s="149">
        <v>0</v>
      </c>
      <c r="J327" s="149">
        <v>0</v>
      </c>
      <c r="K327" s="149">
        <v>0</v>
      </c>
      <c r="L327" s="149">
        <v>0</v>
      </c>
      <c r="M327" s="147">
        <f t="shared" ref="M327:M390" si="57">SUM(C327:L327)</f>
        <v>0</v>
      </c>
      <c r="N327" s="158"/>
    </row>
    <row r="328" spans="1:14" customFormat="1" ht="25.5" customHeight="1" x14ac:dyDescent="0.25">
      <c r="A328" s="159">
        <v>627</v>
      </c>
      <c r="B328" s="155" t="s">
        <v>651</v>
      </c>
      <c r="C328" s="149">
        <v>0</v>
      </c>
      <c r="D328" s="149">
        <v>0</v>
      </c>
      <c r="E328" s="149">
        <v>0</v>
      </c>
      <c r="F328" s="149">
        <v>0</v>
      </c>
      <c r="G328" s="149">
        <v>0</v>
      </c>
      <c r="H328" s="149">
        <v>0</v>
      </c>
      <c r="I328" s="149">
        <v>0</v>
      </c>
      <c r="J328" s="149">
        <v>0</v>
      </c>
      <c r="K328" s="149">
        <v>0</v>
      </c>
      <c r="L328" s="149">
        <v>0</v>
      </c>
      <c r="M328" s="147">
        <f t="shared" si="57"/>
        <v>0</v>
      </c>
      <c r="N328" s="158"/>
    </row>
    <row r="329" spans="1:14" customFormat="1" ht="25.5" x14ac:dyDescent="0.25">
      <c r="A329" s="159">
        <v>629</v>
      </c>
      <c r="B329" s="155" t="s">
        <v>656</v>
      </c>
      <c r="C329" s="149">
        <v>0</v>
      </c>
      <c r="D329" s="149">
        <v>0</v>
      </c>
      <c r="E329" s="149">
        <v>0</v>
      </c>
      <c r="F329" s="149">
        <v>0</v>
      </c>
      <c r="G329" s="149">
        <v>0</v>
      </c>
      <c r="H329" s="149">
        <v>0</v>
      </c>
      <c r="I329" s="149">
        <v>0</v>
      </c>
      <c r="J329" s="149">
        <v>0</v>
      </c>
      <c r="K329" s="149">
        <v>0</v>
      </c>
      <c r="L329" s="149">
        <v>0</v>
      </c>
      <c r="M329" s="147">
        <f t="shared" si="57"/>
        <v>0</v>
      </c>
      <c r="N329" s="158"/>
    </row>
    <row r="330" spans="1:14" customFormat="1" ht="25.5" customHeight="1" x14ac:dyDescent="0.25">
      <c r="A330" s="152">
        <v>6300</v>
      </c>
      <c r="B330" s="153" t="s">
        <v>657</v>
      </c>
      <c r="C330" s="146">
        <f t="shared" ref="C330:N330" si="58">SUM(C331:C332)</f>
        <v>0</v>
      </c>
      <c r="D330" s="146">
        <f>SUM(D331:D332)</f>
        <v>0</v>
      </c>
      <c r="E330" s="146">
        <f t="shared" si="58"/>
        <v>0</v>
      </c>
      <c r="F330" s="146">
        <f t="shared" si="58"/>
        <v>0</v>
      </c>
      <c r="G330" s="146">
        <f t="shared" si="58"/>
        <v>0</v>
      </c>
      <c r="H330" s="146">
        <f t="shared" si="58"/>
        <v>0</v>
      </c>
      <c r="I330" s="146">
        <f t="shared" si="58"/>
        <v>0</v>
      </c>
      <c r="J330" s="146">
        <f t="shared" si="58"/>
        <v>0</v>
      </c>
      <c r="K330" s="146">
        <f t="shared" si="58"/>
        <v>0</v>
      </c>
      <c r="L330" s="146">
        <f t="shared" si="58"/>
        <v>0</v>
      </c>
      <c r="M330" s="146">
        <f t="shared" si="57"/>
        <v>0</v>
      </c>
      <c r="N330" s="162">
        <f t="shared" si="58"/>
        <v>0</v>
      </c>
    </row>
    <row r="331" spans="1:14" customFormat="1" ht="35.25" customHeight="1" x14ac:dyDescent="0.25">
      <c r="A331" s="159">
        <v>631</v>
      </c>
      <c r="B331" s="155" t="s">
        <v>658</v>
      </c>
      <c r="C331" s="149">
        <v>0</v>
      </c>
      <c r="D331" s="149">
        <v>0</v>
      </c>
      <c r="E331" s="149">
        <v>0</v>
      </c>
      <c r="F331" s="149">
        <v>0</v>
      </c>
      <c r="G331" s="149">
        <v>0</v>
      </c>
      <c r="H331" s="149">
        <v>0</v>
      </c>
      <c r="I331" s="149">
        <v>0</v>
      </c>
      <c r="J331" s="149">
        <v>0</v>
      </c>
      <c r="K331" s="149">
        <v>0</v>
      </c>
      <c r="L331" s="149">
        <v>0</v>
      </c>
      <c r="M331" s="147">
        <f t="shared" si="57"/>
        <v>0</v>
      </c>
      <c r="N331" s="158"/>
    </row>
    <row r="332" spans="1:14" customFormat="1" ht="33" customHeight="1" x14ac:dyDescent="0.25">
      <c r="A332" s="159">
        <v>632</v>
      </c>
      <c r="B332" s="155" t="s">
        <v>659</v>
      </c>
      <c r="C332" s="149"/>
      <c r="D332" s="149">
        <v>0</v>
      </c>
      <c r="E332" s="149">
        <v>0</v>
      </c>
      <c r="F332" s="149">
        <v>0</v>
      </c>
      <c r="G332" s="149">
        <v>0</v>
      </c>
      <c r="H332" s="149">
        <v>0</v>
      </c>
      <c r="I332" s="149">
        <v>0</v>
      </c>
      <c r="J332" s="149">
        <v>0</v>
      </c>
      <c r="K332" s="149">
        <v>0</v>
      </c>
      <c r="L332" s="149">
        <v>0</v>
      </c>
      <c r="M332" s="147">
        <f t="shared" si="57"/>
        <v>0</v>
      </c>
      <c r="N332" s="158"/>
    </row>
    <row r="333" spans="1:14" s="87" customFormat="1" ht="25.5" customHeight="1" x14ac:dyDescent="0.25">
      <c r="A333" s="403">
        <v>7000</v>
      </c>
      <c r="B333" s="404" t="s">
        <v>98</v>
      </c>
      <c r="C333" s="402">
        <f t="shared" ref="C333:N333" si="59">C334+C337+C347+C354+C364+C374+C377</f>
        <v>0</v>
      </c>
      <c r="D333" s="402">
        <f>D334+D337+D347+D354+D364+D374+D377</f>
        <v>0</v>
      </c>
      <c r="E333" s="402">
        <f t="shared" si="59"/>
        <v>0</v>
      </c>
      <c r="F333" s="402">
        <f t="shared" si="59"/>
        <v>0</v>
      </c>
      <c r="G333" s="402">
        <f t="shared" si="59"/>
        <v>0</v>
      </c>
      <c r="H333" s="402">
        <f t="shared" si="59"/>
        <v>0</v>
      </c>
      <c r="I333" s="402">
        <f t="shared" si="59"/>
        <v>0</v>
      </c>
      <c r="J333" s="402">
        <f t="shared" si="59"/>
        <v>0</v>
      </c>
      <c r="K333" s="402">
        <f>K334+K337+K347+K354+K364+K374+K377</f>
        <v>0</v>
      </c>
      <c r="L333" s="402">
        <f>L334+L337+L347+L354+L364+L374+L377</f>
        <v>0</v>
      </c>
      <c r="M333" s="402">
        <f t="shared" si="57"/>
        <v>0</v>
      </c>
      <c r="N333" s="165">
        <f t="shared" si="59"/>
        <v>0</v>
      </c>
    </row>
    <row r="334" spans="1:14" customFormat="1" ht="30" x14ac:dyDescent="0.25">
      <c r="A334" s="170">
        <v>7100</v>
      </c>
      <c r="B334" s="153" t="s">
        <v>660</v>
      </c>
      <c r="C334" s="146">
        <f>SUM(C335:C336)</f>
        <v>0</v>
      </c>
      <c r="D334" s="146">
        <f>SUM(D335:D336)</f>
        <v>0</v>
      </c>
      <c r="E334" s="146">
        <f t="shared" ref="E334:N334" si="60">SUM(E335:E336)</f>
        <v>0</v>
      </c>
      <c r="F334" s="146">
        <f t="shared" si="60"/>
        <v>0</v>
      </c>
      <c r="G334" s="146">
        <f t="shared" si="60"/>
        <v>0</v>
      </c>
      <c r="H334" s="146">
        <f t="shared" si="60"/>
        <v>0</v>
      </c>
      <c r="I334" s="146">
        <f t="shared" si="60"/>
        <v>0</v>
      </c>
      <c r="J334" s="146">
        <f t="shared" si="60"/>
        <v>0</v>
      </c>
      <c r="K334" s="146">
        <f t="shared" si="60"/>
        <v>0</v>
      </c>
      <c r="L334" s="146">
        <f t="shared" si="60"/>
        <v>0</v>
      </c>
      <c r="M334" s="146">
        <f t="shared" si="57"/>
        <v>0</v>
      </c>
      <c r="N334" s="162">
        <f t="shared" si="60"/>
        <v>0</v>
      </c>
    </row>
    <row r="335" spans="1:14" customFormat="1" ht="43.5" customHeight="1" x14ac:dyDescent="0.25">
      <c r="A335" s="159">
        <v>711</v>
      </c>
      <c r="B335" s="155" t="s">
        <v>661</v>
      </c>
      <c r="C335" s="149">
        <v>0</v>
      </c>
      <c r="D335" s="149">
        <v>0</v>
      </c>
      <c r="E335" s="149">
        <v>0</v>
      </c>
      <c r="F335" s="149">
        <v>0</v>
      </c>
      <c r="G335" s="149">
        <v>0</v>
      </c>
      <c r="H335" s="149">
        <v>0</v>
      </c>
      <c r="I335" s="149">
        <v>0</v>
      </c>
      <c r="J335" s="149">
        <v>0</v>
      </c>
      <c r="K335" s="149">
        <v>0</v>
      </c>
      <c r="L335" s="149">
        <v>0</v>
      </c>
      <c r="M335" s="147">
        <f t="shared" si="57"/>
        <v>0</v>
      </c>
      <c r="N335" s="158"/>
    </row>
    <row r="336" spans="1:14" customFormat="1" ht="35.25" customHeight="1" x14ac:dyDescent="0.25">
      <c r="A336" s="159">
        <v>712</v>
      </c>
      <c r="B336" s="155" t="s">
        <v>662</v>
      </c>
      <c r="C336" s="149">
        <v>0</v>
      </c>
      <c r="D336" s="149">
        <v>0</v>
      </c>
      <c r="E336" s="149">
        <v>0</v>
      </c>
      <c r="F336" s="149">
        <v>0</v>
      </c>
      <c r="G336" s="149">
        <v>0</v>
      </c>
      <c r="H336" s="149">
        <v>0</v>
      </c>
      <c r="I336" s="149">
        <v>0</v>
      </c>
      <c r="J336" s="149">
        <v>0</v>
      </c>
      <c r="K336" s="149">
        <v>0</v>
      </c>
      <c r="L336" s="149">
        <v>0</v>
      </c>
      <c r="M336" s="147">
        <f t="shared" si="57"/>
        <v>0</v>
      </c>
      <c r="N336" s="158"/>
    </row>
    <row r="337" spans="1:14" customFormat="1" ht="25.5" customHeight="1" x14ac:dyDescent="0.25">
      <c r="A337" s="152">
        <v>7200</v>
      </c>
      <c r="B337" s="153" t="s">
        <v>663</v>
      </c>
      <c r="C337" s="146">
        <f t="shared" ref="C337:N337" si="61">SUM(C338:C346)</f>
        <v>0</v>
      </c>
      <c r="D337" s="146">
        <f>SUM(D338:D346)</f>
        <v>0</v>
      </c>
      <c r="E337" s="146">
        <f t="shared" si="61"/>
        <v>0</v>
      </c>
      <c r="F337" s="146">
        <f t="shared" si="61"/>
        <v>0</v>
      </c>
      <c r="G337" s="146">
        <f t="shared" si="61"/>
        <v>0</v>
      </c>
      <c r="H337" s="146">
        <f t="shared" si="61"/>
        <v>0</v>
      </c>
      <c r="I337" s="146">
        <f t="shared" si="61"/>
        <v>0</v>
      </c>
      <c r="J337" s="146">
        <f t="shared" si="61"/>
        <v>0</v>
      </c>
      <c r="K337" s="146">
        <f t="shared" si="61"/>
        <v>0</v>
      </c>
      <c r="L337" s="146">
        <f t="shared" si="61"/>
        <v>0</v>
      </c>
      <c r="M337" s="146">
        <f t="shared" si="57"/>
        <v>0</v>
      </c>
      <c r="N337" s="162">
        <f t="shared" si="61"/>
        <v>0</v>
      </c>
    </row>
    <row r="338" spans="1:14" customFormat="1" ht="42" customHeight="1" x14ac:dyDescent="0.25">
      <c r="A338" s="159">
        <v>721</v>
      </c>
      <c r="B338" s="155" t="s">
        <v>664</v>
      </c>
      <c r="C338" s="149">
        <v>0</v>
      </c>
      <c r="D338" s="149">
        <v>0</v>
      </c>
      <c r="E338" s="149">
        <v>0</v>
      </c>
      <c r="F338" s="149">
        <v>0</v>
      </c>
      <c r="G338" s="149">
        <v>0</v>
      </c>
      <c r="H338" s="149">
        <v>0</v>
      </c>
      <c r="I338" s="149">
        <v>0</v>
      </c>
      <c r="J338" s="149">
        <v>0</v>
      </c>
      <c r="K338" s="149">
        <v>0</v>
      </c>
      <c r="L338" s="149">
        <v>0</v>
      </c>
      <c r="M338" s="147">
        <f t="shared" si="57"/>
        <v>0</v>
      </c>
      <c r="N338" s="158"/>
    </row>
    <row r="339" spans="1:14" customFormat="1" ht="41.25" customHeight="1" x14ac:dyDescent="0.25">
      <c r="A339" s="159">
        <v>722</v>
      </c>
      <c r="B339" s="155" t="s">
        <v>665</v>
      </c>
      <c r="C339" s="149">
        <v>0</v>
      </c>
      <c r="D339" s="149">
        <v>0</v>
      </c>
      <c r="E339" s="149">
        <v>0</v>
      </c>
      <c r="F339" s="149">
        <v>0</v>
      </c>
      <c r="G339" s="149">
        <v>0</v>
      </c>
      <c r="H339" s="149">
        <v>0</v>
      </c>
      <c r="I339" s="149">
        <v>0</v>
      </c>
      <c r="J339" s="149">
        <v>0</v>
      </c>
      <c r="K339" s="149">
        <v>0</v>
      </c>
      <c r="L339" s="149">
        <v>0</v>
      </c>
      <c r="M339" s="147">
        <f t="shared" si="57"/>
        <v>0</v>
      </c>
      <c r="N339" s="158"/>
    </row>
    <row r="340" spans="1:14" customFormat="1" ht="42" customHeight="1" x14ac:dyDescent="0.25">
      <c r="A340" s="159">
        <v>723</v>
      </c>
      <c r="B340" s="155" t="s">
        <v>666</v>
      </c>
      <c r="C340" s="149">
        <v>0</v>
      </c>
      <c r="D340" s="149">
        <v>0</v>
      </c>
      <c r="E340" s="149">
        <v>0</v>
      </c>
      <c r="F340" s="149">
        <v>0</v>
      </c>
      <c r="G340" s="149">
        <v>0</v>
      </c>
      <c r="H340" s="149">
        <v>0</v>
      </c>
      <c r="I340" s="149">
        <v>0</v>
      </c>
      <c r="J340" s="149">
        <v>0</v>
      </c>
      <c r="K340" s="149">
        <v>0</v>
      </c>
      <c r="L340" s="149">
        <v>0</v>
      </c>
      <c r="M340" s="147">
        <f t="shared" si="57"/>
        <v>0</v>
      </c>
      <c r="N340" s="158"/>
    </row>
    <row r="341" spans="1:14" customFormat="1" ht="30.75" customHeight="1" x14ac:dyDescent="0.25">
      <c r="A341" s="159">
        <v>724</v>
      </c>
      <c r="B341" s="155" t="s">
        <v>667</v>
      </c>
      <c r="C341" s="149">
        <v>0</v>
      </c>
      <c r="D341" s="149">
        <v>0</v>
      </c>
      <c r="E341" s="149">
        <v>0</v>
      </c>
      <c r="F341" s="149">
        <v>0</v>
      </c>
      <c r="G341" s="149">
        <v>0</v>
      </c>
      <c r="H341" s="149">
        <v>0</v>
      </c>
      <c r="I341" s="149">
        <v>0</v>
      </c>
      <c r="J341" s="149">
        <v>0</v>
      </c>
      <c r="K341" s="149">
        <v>0</v>
      </c>
      <c r="L341" s="149">
        <v>0</v>
      </c>
      <c r="M341" s="147">
        <f t="shared" si="57"/>
        <v>0</v>
      </c>
      <c r="N341" s="158"/>
    </row>
    <row r="342" spans="1:14" customFormat="1" ht="31.5" customHeight="1" x14ac:dyDescent="0.25">
      <c r="A342" s="159">
        <v>725</v>
      </c>
      <c r="B342" s="155" t="s">
        <v>668</v>
      </c>
      <c r="C342" s="149">
        <v>0</v>
      </c>
      <c r="D342" s="149">
        <v>0</v>
      </c>
      <c r="E342" s="149">
        <v>0</v>
      </c>
      <c r="F342" s="149">
        <v>0</v>
      </c>
      <c r="G342" s="149">
        <v>0</v>
      </c>
      <c r="H342" s="149">
        <v>0</v>
      </c>
      <c r="I342" s="149">
        <v>0</v>
      </c>
      <c r="J342" s="149">
        <v>0</v>
      </c>
      <c r="K342" s="149">
        <v>0</v>
      </c>
      <c r="L342" s="149">
        <v>0</v>
      </c>
      <c r="M342" s="147">
        <f t="shared" si="57"/>
        <v>0</v>
      </c>
      <c r="N342" s="158"/>
    </row>
    <row r="343" spans="1:14" customFormat="1" ht="25.5" x14ac:dyDescent="0.25">
      <c r="A343" s="159">
        <v>726</v>
      </c>
      <c r="B343" s="155" t="s">
        <v>669</v>
      </c>
      <c r="C343" s="149">
        <v>0</v>
      </c>
      <c r="D343" s="149">
        <v>0</v>
      </c>
      <c r="E343" s="149">
        <v>0</v>
      </c>
      <c r="F343" s="149">
        <v>0</v>
      </c>
      <c r="G343" s="149">
        <v>0</v>
      </c>
      <c r="H343" s="149">
        <v>0</v>
      </c>
      <c r="I343" s="149">
        <v>0</v>
      </c>
      <c r="J343" s="149">
        <v>0</v>
      </c>
      <c r="K343" s="149">
        <v>0</v>
      </c>
      <c r="L343" s="149">
        <v>0</v>
      </c>
      <c r="M343" s="147">
        <f t="shared" si="57"/>
        <v>0</v>
      </c>
      <c r="N343" s="158"/>
    </row>
    <row r="344" spans="1:14" customFormat="1" ht="31.5" customHeight="1" x14ac:dyDescent="0.25">
      <c r="A344" s="159">
        <v>727</v>
      </c>
      <c r="B344" s="155" t="s">
        <v>670</v>
      </c>
      <c r="C344" s="149">
        <v>0</v>
      </c>
      <c r="D344" s="149">
        <v>0</v>
      </c>
      <c r="E344" s="149">
        <v>0</v>
      </c>
      <c r="F344" s="149">
        <v>0</v>
      </c>
      <c r="G344" s="149">
        <v>0</v>
      </c>
      <c r="H344" s="149">
        <v>0</v>
      </c>
      <c r="I344" s="149">
        <v>0</v>
      </c>
      <c r="J344" s="149">
        <v>0</v>
      </c>
      <c r="K344" s="149">
        <v>0</v>
      </c>
      <c r="L344" s="149">
        <v>0</v>
      </c>
      <c r="M344" s="147">
        <f t="shared" si="57"/>
        <v>0</v>
      </c>
      <c r="N344" s="158"/>
    </row>
    <row r="345" spans="1:14" customFormat="1" ht="29.25" customHeight="1" x14ac:dyDescent="0.25">
      <c r="A345" s="159">
        <v>728</v>
      </c>
      <c r="B345" s="155" t="s">
        <v>671</v>
      </c>
      <c r="C345" s="149">
        <v>0</v>
      </c>
      <c r="D345" s="149">
        <v>0</v>
      </c>
      <c r="E345" s="149">
        <v>0</v>
      </c>
      <c r="F345" s="149">
        <v>0</v>
      </c>
      <c r="G345" s="149">
        <v>0</v>
      </c>
      <c r="H345" s="149">
        <v>0</v>
      </c>
      <c r="I345" s="149">
        <v>0</v>
      </c>
      <c r="J345" s="149">
        <v>0</v>
      </c>
      <c r="K345" s="149">
        <v>0</v>
      </c>
      <c r="L345" s="149">
        <v>0</v>
      </c>
      <c r="M345" s="147">
        <f t="shared" si="57"/>
        <v>0</v>
      </c>
      <c r="N345" s="158"/>
    </row>
    <row r="346" spans="1:14" customFormat="1" ht="25.5" x14ac:dyDescent="0.25">
      <c r="A346" s="159">
        <v>729</v>
      </c>
      <c r="B346" s="155" t="s">
        <v>672</v>
      </c>
      <c r="C346" s="149">
        <v>0</v>
      </c>
      <c r="D346" s="149">
        <v>0</v>
      </c>
      <c r="E346" s="149">
        <v>0</v>
      </c>
      <c r="F346" s="149">
        <v>0</v>
      </c>
      <c r="G346" s="149">
        <v>0</v>
      </c>
      <c r="H346" s="149">
        <v>0</v>
      </c>
      <c r="I346" s="149">
        <v>0</v>
      </c>
      <c r="J346" s="149">
        <v>0</v>
      </c>
      <c r="K346" s="149">
        <v>0</v>
      </c>
      <c r="L346" s="149">
        <v>0</v>
      </c>
      <c r="M346" s="147">
        <f t="shared" si="57"/>
        <v>0</v>
      </c>
      <c r="N346" s="158"/>
    </row>
    <row r="347" spans="1:14" customFormat="1" ht="25.5" customHeight="1" x14ac:dyDescent="0.25">
      <c r="A347" s="152">
        <v>7300</v>
      </c>
      <c r="B347" s="153" t="s">
        <v>673</v>
      </c>
      <c r="C347" s="146">
        <f t="shared" ref="C347:N347" si="62">SUM(C348:C353)</f>
        <v>0</v>
      </c>
      <c r="D347" s="146">
        <f>SUM(D348:D353)</f>
        <v>0</v>
      </c>
      <c r="E347" s="146">
        <f t="shared" si="62"/>
        <v>0</v>
      </c>
      <c r="F347" s="146">
        <f t="shared" si="62"/>
        <v>0</v>
      </c>
      <c r="G347" s="146">
        <f t="shared" si="62"/>
        <v>0</v>
      </c>
      <c r="H347" s="146">
        <f t="shared" si="62"/>
        <v>0</v>
      </c>
      <c r="I347" s="146">
        <f t="shared" si="62"/>
        <v>0</v>
      </c>
      <c r="J347" s="146">
        <f t="shared" si="62"/>
        <v>0</v>
      </c>
      <c r="K347" s="146">
        <f t="shared" si="62"/>
        <v>0</v>
      </c>
      <c r="L347" s="146">
        <f t="shared" si="62"/>
        <v>0</v>
      </c>
      <c r="M347" s="146">
        <f t="shared" si="57"/>
        <v>0</v>
      </c>
      <c r="N347" s="162">
        <f t="shared" si="62"/>
        <v>0</v>
      </c>
    </row>
    <row r="348" spans="1:14" customFormat="1" ht="25.5" customHeight="1" x14ac:dyDescent="0.25">
      <c r="A348" s="159">
        <v>731</v>
      </c>
      <c r="B348" s="157" t="s">
        <v>674</v>
      </c>
      <c r="C348" s="149">
        <v>0</v>
      </c>
      <c r="D348" s="149">
        <v>0</v>
      </c>
      <c r="E348" s="149">
        <v>0</v>
      </c>
      <c r="F348" s="149">
        <v>0</v>
      </c>
      <c r="G348" s="149">
        <v>0</v>
      </c>
      <c r="H348" s="149">
        <v>0</v>
      </c>
      <c r="I348" s="149">
        <v>0</v>
      </c>
      <c r="J348" s="149">
        <v>0</v>
      </c>
      <c r="K348" s="149">
        <v>0</v>
      </c>
      <c r="L348" s="149">
        <v>0</v>
      </c>
      <c r="M348" s="147">
        <f t="shared" si="57"/>
        <v>0</v>
      </c>
      <c r="N348" s="158"/>
    </row>
    <row r="349" spans="1:14" customFormat="1" ht="30" x14ac:dyDescent="0.25">
      <c r="A349" s="159">
        <v>732</v>
      </c>
      <c r="B349" s="157" t="s">
        <v>675</v>
      </c>
      <c r="C349" s="149">
        <v>0</v>
      </c>
      <c r="D349" s="149">
        <v>0</v>
      </c>
      <c r="E349" s="149">
        <v>0</v>
      </c>
      <c r="F349" s="149">
        <v>0</v>
      </c>
      <c r="G349" s="149">
        <v>0</v>
      </c>
      <c r="H349" s="149">
        <v>0</v>
      </c>
      <c r="I349" s="149">
        <v>0</v>
      </c>
      <c r="J349" s="149">
        <v>0</v>
      </c>
      <c r="K349" s="149">
        <v>0</v>
      </c>
      <c r="L349" s="149">
        <v>0</v>
      </c>
      <c r="M349" s="147">
        <f t="shared" si="57"/>
        <v>0</v>
      </c>
      <c r="N349" s="158"/>
    </row>
    <row r="350" spans="1:14" customFormat="1" ht="30" x14ac:dyDescent="0.25">
      <c r="A350" s="159">
        <v>733</v>
      </c>
      <c r="B350" s="157" t="s">
        <v>676</v>
      </c>
      <c r="C350" s="149">
        <v>0</v>
      </c>
      <c r="D350" s="149">
        <v>0</v>
      </c>
      <c r="E350" s="149">
        <v>0</v>
      </c>
      <c r="F350" s="149">
        <v>0</v>
      </c>
      <c r="G350" s="149">
        <v>0</v>
      </c>
      <c r="H350" s="149">
        <v>0</v>
      </c>
      <c r="I350" s="149">
        <v>0</v>
      </c>
      <c r="J350" s="149">
        <v>0</v>
      </c>
      <c r="K350" s="149">
        <v>0</v>
      </c>
      <c r="L350" s="149">
        <v>0</v>
      </c>
      <c r="M350" s="147">
        <f t="shared" si="57"/>
        <v>0</v>
      </c>
      <c r="N350" s="158"/>
    </row>
    <row r="351" spans="1:14" customFormat="1" ht="30" x14ac:dyDescent="0.25">
      <c r="A351" s="159">
        <v>734</v>
      </c>
      <c r="B351" s="157" t="s">
        <v>677</v>
      </c>
      <c r="C351" s="149">
        <v>0</v>
      </c>
      <c r="D351" s="149">
        <v>0</v>
      </c>
      <c r="E351" s="149">
        <v>0</v>
      </c>
      <c r="F351" s="149">
        <v>0</v>
      </c>
      <c r="G351" s="149">
        <v>0</v>
      </c>
      <c r="H351" s="149">
        <v>0</v>
      </c>
      <c r="I351" s="149">
        <v>0</v>
      </c>
      <c r="J351" s="149">
        <v>0</v>
      </c>
      <c r="K351" s="149">
        <v>0</v>
      </c>
      <c r="L351" s="149">
        <v>0</v>
      </c>
      <c r="M351" s="147">
        <f t="shared" si="57"/>
        <v>0</v>
      </c>
      <c r="N351" s="158"/>
    </row>
    <row r="352" spans="1:14" customFormat="1" ht="30" x14ac:dyDescent="0.25">
      <c r="A352" s="159">
        <v>735</v>
      </c>
      <c r="B352" s="157" t="s">
        <v>678</v>
      </c>
      <c r="C352" s="149">
        <v>0</v>
      </c>
      <c r="D352" s="149">
        <v>0</v>
      </c>
      <c r="E352" s="149">
        <v>0</v>
      </c>
      <c r="F352" s="149">
        <v>0</v>
      </c>
      <c r="G352" s="149">
        <v>0</v>
      </c>
      <c r="H352" s="149">
        <v>0</v>
      </c>
      <c r="I352" s="149">
        <v>0</v>
      </c>
      <c r="J352" s="149">
        <v>0</v>
      </c>
      <c r="K352" s="149">
        <v>0</v>
      </c>
      <c r="L352" s="149">
        <v>0</v>
      </c>
      <c r="M352" s="147">
        <f t="shared" si="57"/>
        <v>0</v>
      </c>
      <c r="N352" s="158"/>
    </row>
    <row r="353" spans="1:14" customFormat="1" ht="25.5" customHeight="1" x14ac:dyDescent="0.25">
      <c r="A353" s="159">
        <v>739</v>
      </c>
      <c r="B353" s="157" t="s">
        <v>679</v>
      </c>
      <c r="C353" s="149">
        <v>0</v>
      </c>
      <c r="D353" s="149">
        <v>0</v>
      </c>
      <c r="E353" s="149">
        <v>0</v>
      </c>
      <c r="F353" s="149">
        <v>0</v>
      </c>
      <c r="G353" s="149">
        <v>0</v>
      </c>
      <c r="H353" s="149">
        <v>0</v>
      </c>
      <c r="I353" s="149">
        <v>0</v>
      </c>
      <c r="J353" s="149">
        <v>0</v>
      </c>
      <c r="K353" s="149">
        <v>0</v>
      </c>
      <c r="L353" s="149">
        <v>0</v>
      </c>
      <c r="M353" s="147">
        <f t="shared" si="57"/>
        <v>0</v>
      </c>
      <c r="N353" s="158"/>
    </row>
    <row r="354" spans="1:14" customFormat="1" ht="25.5" customHeight="1" x14ac:dyDescent="0.25">
      <c r="A354" s="152">
        <v>7400</v>
      </c>
      <c r="B354" s="153" t="s">
        <v>680</v>
      </c>
      <c r="C354" s="146">
        <f t="shared" ref="C354:N354" si="63">SUM(C355:C363)</f>
        <v>0</v>
      </c>
      <c r="D354" s="146">
        <f>SUM(D355:D363)</f>
        <v>0</v>
      </c>
      <c r="E354" s="146">
        <f t="shared" si="63"/>
        <v>0</v>
      </c>
      <c r="F354" s="146">
        <f t="shared" si="63"/>
        <v>0</v>
      </c>
      <c r="G354" s="146">
        <f t="shared" si="63"/>
        <v>0</v>
      </c>
      <c r="H354" s="146">
        <f t="shared" si="63"/>
        <v>0</v>
      </c>
      <c r="I354" s="146">
        <f t="shared" si="63"/>
        <v>0</v>
      </c>
      <c r="J354" s="146">
        <f t="shared" si="63"/>
        <v>0</v>
      </c>
      <c r="K354" s="146">
        <f t="shared" si="63"/>
        <v>0</v>
      </c>
      <c r="L354" s="146">
        <f t="shared" si="63"/>
        <v>0</v>
      </c>
      <c r="M354" s="146">
        <f t="shared" si="57"/>
        <v>0</v>
      </c>
      <c r="N354" s="162">
        <f t="shared" si="63"/>
        <v>0</v>
      </c>
    </row>
    <row r="355" spans="1:14" customFormat="1" ht="25.5" x14ac:dyDescent="0.25">
      <c r="A355" s="159">
        <v>741</v>
      </c>
      <c r="B355" s="155" t="s">
        <v>681</v>
      </c>
      <c r="C355" s="148">
        <v>0</v>
      </c>
      <c r="D355" s="148">
        <v>0</v>
      </c>
      <c r="E355" s="148">
        <v>0</v>
      </c>
      <c r="F355" s="148">
        <v>0</v>
      </c>
      <c r="G355" s="148">
        <v>0</v>
      </c>
      <c r="H355" s="148">
        <v>0</v>
      </c>
      <c r="I355" s="148">
        <v>0</v>
      </c>
      <c r="J355" s="148">
        <v>0</v>
      </c>
      <c r="K355" s="148">
        <v>0</v>
      </c>
      <c r="L355" s="148">
        <v>0</v>
      </c>
      <c r="M355" s="147">
        <f t="shared" si="57"/>
        <v>0</v>
      </c>
      <c r="N355" s="158"/>
    </row>
    <row r="356" spans="1:14" customFormat="1" ht="25.5" x14ac:dyDescent="0.25">
      <c r="A356" s="159">
        <v>742</v>
      </c>
      <c r="B356" s="155" t="s">
        <v>682</v>
      </c>
      <c r="C356" s="148">
        <v>0</v>
      </c>
      <c r="D356" s="148">
        <v>0</v>
      </c>
      <c r="E356" s="148">
        <v>0</v>
      </c>
      <c r="F356" s="148">
        <v>0</v>
      </c>
      <c r="G356" s="148">
        <v>0</v>
      </c>
      <c r="H356" s="148">
        <v>0</v>
      </c>
      <c r="I356" s="148">
        <v>0</v>
      </c>
      <c r="J356" s="148">
        <v>0</v>
      </c>
      <c r="K356" s="148">
        <v>0</v>
      </c>
      <c r="L356" s="148">
        <v>0</v>
      </c>
      <c r="M356" s="147">
        <f t="shared" si="57"/>
        <v>0</v>
      </c>
      <c r="N356" s="158"/>
    </row>
    <row r="357" spans="1:14" customFormat="1" ht="25.5" x14ac:dyDescent="0.25">
      <c r="A357" s="159">
        <v>743</v>
      </c>
      <c r="B357" s="155" t="s">
        <v>683</v>
      </c>
      <c r="C357" s="148">
        <v>0</v>
      </c>
      <c r="D357" s="148">
        <v>0</v>
      </c>
      <c r="E357" s="148">
        <v>0</v>
      </c>
      <c r="F357" s="148">
        <v>0</v>
      </c>
      <c r="G357" s="148">
        <v>0</v>
      </c>
      <c r="H357" s="148">
        <v>0</v>
      </c>
      <c r="I357" s="148">
        <v>0</v>
      </c>
      <c r="J357" s="148">
        <v>0</v>
      </c>
      <c r="K357" s="148">
        <v>0</v>
      </c>
      <c r="L357" s="148">
        <v>0</v>
      </c>
      <c r="M357" s="147">
        <f t="shared" si="57"/>
        <v>0</v>
      </c>
      <c r="N357" s="158"/>
    </row>
    <row r="358" spans="1:14" customFormat="1" ht="25.5" x14ac:dyDescent="0.25">
      <c r="A358" s="159">
        <v>744</v>
      </c>
      <c r="B358" s="155" t="s">
        <v>684</v>
      </c>
      <c r="C358" s="148">
        <v>0</v>
      </c>
      <c r="D358" s="148">
        <v>0</v>
      </c>
      <c r="E358" s="148">
        <v>0</v>
      </c>
      <c r="F358" s="148">
        <v>0</v>
      </c>
      <c r="G358" s="148">
        <v>0</v>
      </c>
      <c r="H358" s="148">
        <v>0</v>
      </c>
      <c r="I358" s="148">
        <v>0</v>
      </c>
      <c r="J358" s="148">
        <v>0</v>
      </c>
      <c r="K358" s="148">
        <v>0</v>
      </c>
      <c r="L358" s="148">
        <v>0</v>
      </c>
      <c r="M358" s="147">
        <f t="shared" si="57"/>
        <v>0</v>
      </c>
      <c r="N358" s="158"/>
    </row>
    <row r="359" spans="1:14" customFormat="1" ht="25.5" x14ac:dyDescent="0.25">
      <c r="A359" s="159">
        <v>745</v>
      </c>
      <c r="B359" s="155" t="s">
        <v>685</v>
      </c>
      <c r="C359" s="148">
        <v>0</v>
      </c>
      <c r="D359" s="148">
        <v>0</v>
      </c>
      <c r="E359" s="148">
        <v>0</v>
      </c>
      <c r="F359" s="148">
        <v>0</v>
      </c>
      <c r="G359" s="148">
        <v>0</v>
      </c>
      <c r="H359" s="148">
        <v>0</v>
      </c>
      <c r="I359" s="148">
        <v>0</v>
      </c>
      <c r="J359" s="148">
        <v>0</v>
      </c>
      <c r="K359" s="148">
        <v>0</v>
      </c>
      <c r="L359" s="148">
        <v>0</v>
      </c>
      <c r="M359" s="147">
        <f t="shared" si="57"/>
        <v>0</v>
      </c>
      <c r="N359" s="158"/>
    </row>
    <row r="360" spans="1:14" customFormat="1" ht="25.5" x14ac:dyDescent="0.25">
      <c r="A360" s="159">
        <v>746</v>
      </c>
      <c r="B360" s="155" t="s">
        <v>686</v>
      </c>
      <c r="C360" s="148">
        <v>0</v>
      </c>
      <c r="D360" s="148">
        <v>0</v>
      </c>
      <c r="E360" s="148">
        <v>0</v>
      </c>
      <c r="F360" s="148">
        <v>0</v>
      </c>
      <c r="G360" s="148">
        <v>0</v>
      </c>
      <c r="H360" s="148">
        <v>0</v>
      </c>
      <c r="I360" s="148">
        <v>0</v>
      </c>
      <c r="J360" s="148">
        <v>0</v>
      </c>
      <c r="K360" s="148">
        <v>0</v>
      </c>
      <c r="L360" s="148">
        <v>0</v>
      </c>
      <c r="M360" s="147">
        <f t="shared" si="57"/>
        <v>0</v>
      </c>
      <c r="N360" s="158"/>
    </row>
    <row r="361" spans="1:14" customFormat="1" ht="25.5" x14ac:dyDescent="0.25">
      <c r="A361" s="159">
        <v>747</v>
      </c>
      <c r="B361" s="155" t="s">
        <v>687</v>
      </c>
      <c r="C361" s="148">
        <v>0</v>
      </c>
      <c r="D361" s="148">
        <v>0</v>
      </c>
      <c r="E361" s="148">
        <v>0</v>
      </c>
      <c r="F361" s="148">
        <v>0</v>
      </c>
      <c r="G361" s="148">
        <v>0</v>
      </c>
      <c r="H361" s="148">
        <v>0</v>
      </c>
      <c r="I361" s="148">
        <v>0</v>
      </c>
      <c r="J361" s="148">
        <v>0</v>
      </c>
      <c r="K361" s="148">
        <v>0</v>
      </c>
      <c r="L361" s="148">
        <v>0</v>
      </c>
      <c r="M361" s="147">
        <f t="shared" si="57"/>
        <v>0</v>
      </c>
      <c r="N361" s="158"/>
    </row>
    <row r="362" spans="1:14" customFormat="1" ht="25.5" x14ac:dyDescent="0.25">
      <c r="A362" s="159">
        <v>748</v>
      </c>
      <c r="B362" s="155" t="s">
        <v>688</v>
      </c>
      <c r="C362" s="148">
        <v>0</v>
      </c>
      <c r="D362" s="148">
        <v>0</v>
      </c>
      <c r="E362" s="148">
        <v>0</v>
      </c>
      <c r="F362" s="148">
        <v>0</v>
      </c>
      <c r="G362" s="148">
        <v>0</v>
      </c>
      <c r="H362" s="148">
        <v>0</v>
      </c>
      <c r="I362" s="148">
        <v>0</v>
      </c>
      <c r="J362" s="148">
        <v>0</v>
      </c>
      <c r="K362" s="148">
        <v>0</v>
      </c>
      <c r="L362" s="148">
        <v>0</v>
      </c>
      <c r="M362" s="147">
        <f t="shared" si="57"/>
        <v>0</v>
      </c>
      <c r="N362" s="158"/>
    </row>
    <row r="363" spans="1:14" customFormat="1" ht="25.5" x14ac:dyDescent="0.25">
      <c r="A363" s="159">
        <v>749</v>
      </c>
      <c r="B363" s="155" t="s">
        <v>689</v>
      </c>
      <c r="C363" s="148">
        <v>0</v>
      </c>
      <c r="D363" s="148">
        <v>0</v>
      </c>
      <c r="E363" s="148">
        <v>0</v>
      </c>
      <c r="F363" s="148">
        <v>0</v>
      </c>
      <c r="G363" s="148">
        <v>0</v>
      </c>
      <c r="H363" s="148">
        <v>0</v>
      </c>
      <c r="I363" s="148">
        <v>0</v>
      </c>
      <c r="J363" s="148">
        <v>0</v>
      </c>
      <c r="K363" s="148">
        <v>0</v>
      </c>
      <c r="L363" s="148">
        <v>0</v>
      </c>
      <c r="M363" s="147">
        <f t="shared" si="57"/>
        <v>0</v>
      </c>
      <c r="N363" s="158"/>
    </row>
    <row r="364" spans="1:14" customFormat="1" ht="30" x14ac:dyDescent="0.25">
      <c r="A364" s="152">
        <v>7500</v>
      </c>
      <c r="B364" s="153" t="s">
        <v>690</v>
      </c>
      <c r="C364" s="146">
        <f t="shared" ref="C364:N364" si="64">SUM(C365:C373)</f>
        <v>0</v>
      </c>
      <c r="D364" s="146">
        <f>SUM(D365:D373)</f>
        <v>0</v>
      </c>
      <c r="E364" s="146">
        <f t="shared" si="64"/>
        <v>0</v>
      </c>
      <c r="F364" s="146">
        <f t="shared" si="64"/>
        <v>0</v>
      </c>
      <c r="G364" s="146">
        <f t="shared" si="64"/>
        <v>0</v>
      </c>
      <c r="H364" s="146">
        <f t="shared" si="64"/>
        <v>0</v>
      </c>
      <c r="I364" s="146">
        <f t="shared" si="64"/>
        <v>0</v>
      </c>
      <c r="J364" s="146">
        <f t="shared" si="64"/>
        <v>0</v>
      </c>
      <c r="K364" s="146">
        <f t="shared" si="64"/>
        <v>0</v>
      </c>
      <c r="L364" s="146">
        <f t="shared" si="64"/>
        <v>0</v>
      </c>
      <c r="M364" s="146">
        <f t="shared" si="57"/>
        <v>0</v>
      </c>
      <c r="N364" s="162">
        <f t="shared" si="64"/>
        <v>0</v>
      </c>
    </row>
    <row r="365" spans="1:14" customFormat="1" ht="25.5" customHeight="1" x14ac:dyDescent="0.25">
      <c r="A365" s="159">
        <v>751</v>
      </c>
      <c r="B365" s="155" t="s">
        <v>691</v>
      </c>
      <c r="C365" s="148">
        <v>0</v>
      </c>
      <c r="D365" s="148">
        <v>0</v>
      </c>
      <c r="E365" s="148">
        <v>0</v>
      </c>
      <c r="F365" s="148">
        <v>0</v>
      </c>
      <c r="G365" s="148">
        <v>0</v>
      </c>
      <c r="H365" s="148">
        <v>0</v>
      </c>
      <c r="I365" s="148">
        <v>0</v>
      </c>
      <c r="J365" s="148">
        <v>0</v>
      </c>
      <c r="K365" s="148">
        <v>0</v>
      </c>
      <c r="L365" s="148">
        <v>0</v>
      </c>
      <c r="M365" s="147">
        <f t="shared" si="57"/>
        <v>0</v>
      </c>
      <c r="N365" s="158"/>
    </row>
    <row r="366" spans="1:14" customFormat="1" ht="25.5" customHeight="1" x14ac:dyDescent="0.25">
      <c r="A366" s="159">
        <v>752</v>
      </c>
      <c r="B366" s="155" t="s">
        <v>692</v>
      </c>
      <c r="C366" s="148">
        <v>0</v>
      </c>
      <c r="D366" s="148">
        <v>0</v>
      </c>
      <c r="E366" s="148">
        <v>0</v>
      </c>
      <c r="F366" s="148">
        <v>0</v>
      </c>
      <c r="G366" s="148">
        <v>0</v>
      </c>
      <c r="H366" s="148">
        <v>0</v>
      </c>
      <c r="I366" s="148">
        <v>0</v>
      </c>
      <c r="J366" s="148">
        <v>0</v>
      </c>
      <c r="K366" s="148">
        <v>0</v>
      </c>
      <c r="L366" s="148">
        <v>0</v>
      </c>
      <c r="M366" s="147">
        <f t="shared" si="57"/>
        <v>0</v>
      </c>
      <c r="N366" s="158"/>
    </row>
    <row r="367" spans="1:14" customFormat="1" ht="25.5" customHeight="1" x14ac:dyDescent="0.25">
      <c r="A367" s="159">
        <v>753</v>
      </c>
      <c r="B367" s="155" t="s">
        <v>693</v>
      </c>
      <c r="C367" s="148">
        <v>0</v>
      </c>
      <c r="D367" s="148">
        <v>0</v>
      </c>
      <c r="E367" s="148">
        <v>0</v>
      </c>
      <c r="F367" s="148">
        <v>0</v>
      </c>
      <c r="G367" s="148">
        <v>0</v>
      </c>
      <c r="H367" s="148">
        <v>0</v>
      </c>
      <c r="I367" s="148">
        <v>0</v>
      </c>
      <c r="J367" s="148">
        <v>0</v>
      </c>
      <c r="K367" s="148">
        <v>0</v>
      </c>
      <c r="L367" s="148">
        <v>0</v>
      </c>
      <c r="M367" s="147">
        <f t="shared" si="57"/>
        <v>0</v>
      </c>
      <c r="N367" s="158"/>
    </row>
    <row r="368" spans="1:14" customFormat="1" ht="25.5" x14ac:dyDescent="0.25">
      <c r="A368" s="159">
        <v>754</v>
      </c>
      <c r="B368" s="155" t="s">
        <v>694</v>
      </c>
      <c r="C368" s="148">
        <v>0</v>
      </c>
      <c r="D368" s="148">
        <v>0</v>
      </c>
      <c r="E368" s="148">
        <v>0</v>
      </c>
      <c r="F368" s="148">
        <v>0</v>
      </c>
      <c r="G368" s="148">
        <v>0</v>
      </c>
      <c r="H368" s="148">
        <v>0</v>
      </c>
      <c r="I368" s="148">
        <v>0</v>
      </c>
      <c r="J368" s="148">
        <v>0</v>
      </c>
      <c r="K368" s="148">
        <v>0</v>
      </c>
      <c r="L368" s="148">
        <v>0</v>
      </c>
      <c r="M368" s="147">
        <f t="shared" si="57"/>
        <v>0</v>
      </c>
      <c r="N368" s="158"/>
    </row>
    <row r="369" spans="1:14" customFormat="1" ht="25.5" x14ac:dyDescent="0.25">
      <c r="A369" s="159">
        <v>755</v>
      </c>
      <c r="B369" s="155" t="s">
        <v>695</v>
      </c>
      <c r="C369" s="148">
        <v>0</v>
      </c>
      <c r="D369" s="148">
        <v>0</v>
      </c>
      <c r="E369" s="148">
        <v>0</v>
      </c>
      <c r="F369" s="148">
        <v>0</v>
      </c>
      <c r="G369" s="148">
        <v>0</v>
      </c>
      <c r="H369" s="148">
        <v>0</v>
      </c>
      <c r="I369" s="148">
        <v>0</v>
      </c>
      <c r="J369" s="148">
        <v>0</v>
      </c>
      <c r="K369" s="148">
        <v>0</v>
      </c>
      <c r="L369" s="148">
        <v>0</v>
      </c>
      <c r="M369" s="147">
        <f t="shared" si="57"/>
        <v>0</v>
      </c>
      <c r="N369" s="158"/>
    </row>
    <row r="370" spans="1:14" customFormat="1" ht="25.5" customHeight="1" x14ac:dyDescent="0.25">
      <c r="A370" s="159">
        <v>756</v>
      </c>
      <c r="B370" s="155" t="s">
        <v>696</v>
      </c>
      <c r="C370" s="148">
        <v>0</v>
      </c>
      <c r="D370" s="148">
        <v>0</v>
      </c>
      <c r="E370" s="148">
        <v>0</v>
      </c>
      <c r="F370" s="148">
        <v>0</v>
      </c>
      <c r="G370" s="148">
        <v>0</v>
      </c>
      <c r="H370" s="148">
        <v>0</v>
      </c>
      <c r="I370" s="148">
        <v>0</v>
      </c>
      <c r="J370" s="148">
        <v>0</v>
      </c>
      <c r="K370" s="148">
        <v>0</v>
      </c>
      <c r="L370" s="148">
        <v>0</v>
      </c>
      <c r="M370" s="147">
        <f t="shared" si="57"/>
        <v>0</v>
      </c>
      <c r="N370" s="158"/>
    </row>
    <row r="371" spans="1:14" customFormat="1" ht="25.5" customHeight="1" x14ac:dyDescent="0.25">
      <c r="A371" s="159">
        <v>757</v>
      </c>
      <c r="B371" s="155" t="s">
        <v>697</v>
      </c>
      <c r="C371" s="148">
        <v>0</v>
      </c>
      <c r="D371" s="148">
        <v>0</v>
      </c>
      <c r="E371" s="148">
        <v>0</v>
      </c>
      <c r="F371" s="148">
        <v>0</v>
      </c>
      <c r="G371" s="148">
        <v>0</v>
      </c>
      <c r="H371" s="148">
        <v>0</v>
      </c>
      <c r="I371" s="148">
        <v>0</v>
      </c>
      <c r="J371" s="148">
        <v>0</v>
      </c>
      <c r="K371" s="148">
        <v>0</v>
      </c>
      <c r="L371" s="148">
        <v>0</v>
      </c>
      <c r="M371" s="147">
        <f t="shared" si="57"/>
        <v>0</v>
      </c>
      <c r="N371" s="158"/>
    </row>
    <row r="372" spans="1:14" customFormat="1" ht="25.5" customHeight="1" x14ac:dyDescent="0.25">
      <c r="A372" s="159">
        <v>758</v>
      </c>
      <c r="B372" s="155" t="s">
        <v>698</v>
      </c>
      <c r="C372" s="148">
        <v>0</v>
      </c>
      <c r="D372" s="148">
        <v>0</v>
      </c>
      <c r="E372" s="148">
        <v>0</v>
      </c>
      <c r="F372" s="148">
        <v>0</v>
      </c>
      <c r="G372" s="148">
        <v>0</v>
      </c>
      <c r="H372" s="148">
        <v>0</v>
      </c>
      <c r="I372" s="148">
        <v>0</v>
      </c>
      <c r="J372" s="148">
        <v>0</v>
      </c>
      <c r="K372" s="148">
        <v>0</v>
      </c>
      <c r="L372" s="148">
        <v>0</v>
      </c>
      <c r="M372" s="147">
        <f t="shared" si="57"/>
        <v>0</v>
      </c>
      <c r="N372" s="158"/>
    </row>
    <row r="373" spans="1:14" customFormat="1" ht="25.5" customHeight="1" x14ac:dyDescent="0.25">
      <c r="A373" s="159">
        <v>759</v>
      </c>
      <c r="B373" s="155" t="s">
        <v>699</v>
      </c>
      <c r="C373" s="148">
        <v>0</v>
      </c>
      <c r="D373" s="148">
        <v>0</v>
      </c>
      <c r="E373" s="148">
        <v>0</v>
      </c>
      <c r="F373" s="148">
        <v>0</v>
      </c>
      <c r="G373" s="148">
        <v>0</v>
      </c>
      <c r="H373" s="148">
        <v>0</v>
      </c>
      <c r="I373" s="148">
        <v>0</v>
      </c>
      <c r="J373" s="148">
        <v>0</v>
      </c>
      <c r="K373" s="148">
        <v>0</v>
      </c>
      <c r="L373" s="148">
        <v>0</v>
      </c>
      <c r="M373" s="147">
        <f t="shared" si="57"/>
        <v>0</v>
      </c>
      <c r="N373" s="158"/>
    </row>
    <row r="374" spans="1:14" customFormat="1" ht="25.5" customHeight="1" x14ac:dyDescent="0.25">
      <c r="A374" s="152">
        <v>7600</v>
      </c>
      <c r="B374" s="153" t="s">
        <v>700</v>
      </c>
      <c r="C374" s="146">
        <f t="shared" ref="C374:N374" si="65">SUM(C375:C376)</f>
        <v>0</v>
      </c>
      <c r="D374" s="146">
        <f>SUM(D375:D376)</f>
        <v>0</v>
      </c>
      <c r="E374" s="146">
        <f t="shared" si="65"/>
        <v>0</v>
      </c>
      <c r="F374" s="146">
        <f t="shared" si="65"/>
        <v>0</v>
      </c>
      <c r="G374" s="146">
        <f t="shared" si="65"/>
        <v>0</v>
      </c>
      <c r="H374" s="146">
        <f t="shared" si="65"/>
        <v>0</v>
      </c>
      <c r="I374" s="146">
        <f t="shared" si="65"/>
        <v>0</v>
      </c>
      <c r="J374" s="146">
        <f t="shared" si="65"/>
        <v>0</v>
      </c>
      <c r="K374" s="146">
        <f t="shared" si="65"/>
        <v>0</v>
      </c>
      <c r="L374" s="146">
        <f t="shared" si="65"/>
        <v>0</v>
      </c>
      <c r="M374" s="146">
        <f t="shared" si="57"/>
        <v>0</v>
      </c>
      <c r="N374" s="162">
        <f t="shared" si="65"/>
        <v>0</v>
      </c>
    </row>
    <row r="375" spans="1:14" customFormat="1" ht="25.5" customHeight="1" x14ac:dyDescent="0.25">
      <c r="A375" s="159">
        <v>761</v>
      </c>
      <c r="B375" s="155" t="s">
        <v>701</v>
      </c>
      <c r="C375" s="148">
        <v>0</v>
      </c>
      <c r="D375" s="148">
        <v>0</v>
      </c>
      <c r="E375" s="148">
        <v>0</v>
      </c>
      <c r="F375" s="148">
        <v>0</v>
      </c>
      <c r="G375" s="148">
        <v>0</v>
      </c>
      <c r="H375" s="148">
        <v>0</v>
      </c>
      <c r="I375" s="148">
        <v>0</v>
      </c>
      <c r="J375" s="148">
        <v>0</v>
      </c>
      <c r="K375" s="148">
        <v>0</v>
      </c>
      <c r="L375" s="148">
        <v>0</v>
      </c>
      <c r="M375" s="147">
        <f t="shared" si="57"/>
        <v>0</v>
      </c>
      <c r="N375" s="158"/>
    </row>
    <row r="376" spans="1:14" customFormat="1" ht="25.5" customHeight="1" x14ac:dyDescent="0.25">
      <c r="A376" s="159">
        <v>762</v>
      </c>
      <c r="B376" s="155" t="s">
        <v>702</v>
      </c>
      <c r="C376" s="148">
        <v>0</v>
      </c>
      <c r="D376" s="148">
        <v>0</v>
      </c>
      <c r="E376" s="148">
        <v>0</v>
      </c>
      <c r="F376" s="148">
        <v>0</v>
      </c>
      <c r="G376" s="148">
        <v>0</v>
      </c>
      <c r="H376" s="148">
        <v>0</v>
      </c>
      <c r="I376" s="148">
        <v>0</v>
      </c>
      <c r="J376" s="148">
        <v>0</v>
      </c>
      <c r="K376" s="148">
        <v>0</v>
      </c>
      <c r="L376" s="148">
        <v>0</v>
      </c>
      <c r="M376" s="147">
        <f t="shared" si="57"/>
        <v>0</v>
      </c>
      <c r="N376" s="158"/>
    </row>
    <row r="377" spans="1:14" customFormat="1" ht="30" x14ac:dyDescent="0.25">
      <c r="A377" s="152">
        <v>7900</v>
      </c>
      <c r="B377" s="153" t="s">
        <v>703</v>
      </c>
      <c r="C377" s="146">
        <f t="shared" ref="C377:N377" si="66">SUM(C378:C380)</f>
        <v>0</v>
      </c>
      <c r="D377" s="146">
        <f>SUM(D378:D380)</f>
        <v>0</v>
      </c>
      <c r="E377" s="146">
        <f t="shared" si="66"/>
        <v>0</v>
      </c>
      <c r="F377" s="146">
        <f t="shared" si="66"/>
        <v>0</v>
      </c>
      <c r="G377" s="146">
        <f t="shared" si="66"/>
        <v>0</v>
      </c>
      <c r="H377" s="146">
        <f t="shared" si="66"/>
        <v>0</v>
      </c>
      <c r="I377" s="146">
        <f t="shared" si="66"/>
        <v>0</v>
      </c>
      <c r="J377" s="146">
        <f t="shared" si="66"/>
        <v>0</v>
      </c>
      <c r="K377" s="146">
        <f t="shared" si="66"/>
        <v>0</v>
      </c>
      <c r="L377" s="146">
        <f t="shared" si="66"/>
        <v>0</v>
      </c>
      <c r="M377" s="146">
        <f t="shared" si="57"/>
        <v>0</v>
      </c>
      <c r="N377" s="162">
        <f t="shared" si="66"/>
        <v>0</v>
      </c>
    </row>
    <row r="378" spans="1:14" customFormat="1" ht="25.5" customHeight="1" x14ac:dyDescent="0.25">
      <c r="A378" s="159">
        <v>791</v>
      </c>
      <c r="B378" s="155" t="s">
        <v>704</v>
      </c>
      <c r="C378" s="149">
        <v>0</v>
      </c>
      <c r="D378" s="149">
        <v>0</v>
      </c>
      <c r="E378" s="149">
        <v>0</v>
      </c>
      <c r="F378" s="149">
        <v>0</v>
      </c>
      <c r="G378" s="149">
        <v>0</v>
      </c>
      <c r="H378" s="149">
        <v>0</v>
      </c>
      <c r="I378" s="149">
        <v>0</v>
      </c>
      <c r="J378" s="149">
        <v>0</v>
      </c>
      <c r="K378" s="149">
        <v>0</v>
      </c>
      <c r="L378" s="149">
        <v>0</v>
      </c>
      <c r="M378" s="147">
        <f t="shared" si="57"/>
        <v>0</v>
      </c>
      <c r="N378" s="158"/>
    </row>
    <row r="379" spans="1:14" customFormat="1" ht="25.5" customHeight="1" x14ac:dyDescent="0.25">
      <c r="A379" s="159">
        <v>792</v>
      </c>
      <c r="B379" s="155" t="s">
        <v>705</v>
      </c>
      <c r="C379" s="149">
        <v>0</v>
      </c>
      <c r="D379" s="149">
        <v>0</v>
      </c>
      <c r="E379" s="149">
        <v>0</v>
      </c>
      <c r="F379" s="149">
        <v>0</v>
      </c>
      <c r="G379" s="149">
        <v>0</v>
      </c>
      <c r="H379" s="149">
        <v>0</v>
      </c>
      <c r="I379" s="149">
        <v>0</v>
      </c>
      <c r="J379" s="149">
        <v>0</v>
      </c>
      <c r="K379" s="149">
        <v>0</v>
      </c>
      <c r="L379" s="149">
        <v>0</v>
      </c>
      <c r="M379" s="147">
        <f t="shared" si="57"/>
        <v>0</v>
      </c>
      <c r="N379" s="158"/>
    </row>
    <row r="380" spans="1:14" customFormat="1" ht="25.5" customHeight="1" x14ac:dyDescent="0.25">
      <c r="A380" s="159">
        <v>799</v>
      </c>
      <c r="B380" s="155" t="s">
        <v>706</v>
      </c>
      <c r="C380" s="149">
        <v>0</v>
      </c>
      <c r="D380" s="149">
        <v>0</v>
      </c>
      <c r="E380" s="149">
        <v>0</v>
      </c>
      <c r="F380" s="149">
        <v>0</v>
      </c>
      <c r="G380" s="149">
        <v>0</v>
      </c>
      <c r="H380" s="149">
        <v>0</v>
      </c>
      <c r="I380" s="149">
        <v>0</v>
      </c>
      <c r="J380" s="149">
        <v>0</v>
      </c>
      <c r="K380" s="149">
        <v>0</v>
      </c>
      <c r="L380" s="149">
        <v>0</v>
      </c>
      <c r="M380" s="147">
        <f t="shared" si="57"/>
        <v>0</v>
      </c>
      <c r="N380" s="158"/>
    </row>
    <row r="381" spans="1:14" s="87" customFormat="1" ht="25.5" customHeight="1" x14ac:dyDescent="0.25">
      <c r="A381" s="403">
        <v>8000</v>
      </c>
      <c r="B381" s="404" t="s">
        <v>27</v>
      </c>
      <c r="C381" s="402">
        <f t="shared" ref="C381:N381" si="67">C382+C389+C395</f>
        <v>0</v>
      </c>
      <c r="D381" s="402">
        <f>D382+D389+D395</f>
        <v>0</v>
      </c>
      <c r="E381" s="402">
        <f t="shared" si="67"/>
        <v>0</v>
      </c>
      <c r="F381" s="402">
        <f t="shared" si="67"/>
        <v>0</v>
      </c>
      <c r="G381" s="402">
        <f t="shared" si="67"/>
        <v>0</v>
      </c>
      <c r="H381" s="402">
        <f t="shared" si="67"/>
        <v>0</v>
      </c>
      <c r="I381" s="402">
        <f t="shared" si="67"/>
        <v>0</v>
      </c>
      <c r="J381" s="402">
        <f t="shared" si="67"/>
        <v>0</v>
      </c>
      <c r="K381" s="402">
        <f t="shared" si="67"/>
        <v>0</v>
      </c>
      <c r="L381" s="402">
        <f t="shared" si="67"/>
        <v>0</v>
      </c>
      <c r="M381" s="402">
        <f t="shared" si="57"/>
        <v>0</v>
      </c>
      <c r="N381" s="165">
        <f t="shared" si="67"/>
        <v>0</v>
      </c>
    </row>
    <row r="382" spans="1:14" customFormat="1" ht="25.5" customHeight="1" x14ac:dyDescent="0.25">
      <c r="A382" s="152">
        <v>8100</v>
      </c>
      <c r="B382" s="153" t="s">
        <v>306</v>
      </c>
      <c r="C382" s="146">
        <f>SUM(C383:C388)</f>
        <v>0</v>
      </c>
      <c r="D382" s="146">
        <f>SUM(D383:D388)</f>
        <v>0</v>
      </c>
      <c r="E382" s="146">
        <f t="shared" ref="E382:N382" si="68">SUM(E383:E388)</f>
        <v>0</v>
      </c>
      <c r="F382" s="146">
        <f t="shared" si="68"/>
        <v>0</v>
      </c>
      <c r="G382" s="146">
        <f t="shared" si="68"/>
        <v>0</v>
      </c>
      <c r="H382" s="146">
        <f t="shared" si="68"/>
        <v>0</v>
      </c>
      <c r="I382" s="146">
        <f t="shared" si="68"/>
        <v>0</v>
      </c>
      <c r="J382" s="146">
        <f t="shared" si="68"/>
        <v>0</v>
      </c>
      <c r="K382" s="146">
        <f t="shared" si="68"/>
        <v>0</v>
      </c>
      <c r="L382" s="146">
        <f t="shared" si="68"/>
        <v>0</v>
      </c>
      <c r="M382" s="146">
        <f t="shared" si="57"/>
        <v>0</v>
      </c>
      <c r="N382" s="162">
        <f t="shared" si="68"/>
        <v>0</v>
      </c>
    </row>
    <row r="383" spans="1:14" customFormat="1" ht="25.5" customHeight="1" x14ac:dyDescent="0.25">
      <c r="A383" s="159">
        <v>811</v>
      </c>
      <c r="B383" s="155" t="s">
        <v>707</v>
      </c>
      <c r="C383" s="148">
        <v>0</v>
      </c>
      <c r="D383" s="148">
        <v>0</v>
      </c>
      <c r="E383" s="148">
        <v>0</v>
      </c>
      <c r="F383" s="148">
        <v>0</v>
      </c>
      <c r="G383" s="148">
        <v>0</v>
      </c>
      <c r="H383" s="148">
        <v>0</v>
      </c>
      <c r="I383" s="148">
        <v>0</v>
      </c>
      <c r="J383" s="148">
        <v>0</v>
      </c>
      <c r="K383" s="148">
        <v>0</v>
      </c>
      <c r="L383" s="148">
        <v>0</v>
      </c>
      <c r="M383" s="147">
        <f t="shared" si="57"/>
        <v>0</v>
      </c>
      <c r="N383" s="158"/>
    </row>
    <row r="384" spans="1:14" customFormat="1" ht="25.5" customHeight="1" x14ac:dyDescent="0.25">
      <c r="A384" s="159">
        <v>812</v>
      </c>
      <c r="B384" s="155" t="s">
        <v>708</v>
      </c>
      <c r="C384" s="148">
        <v>0</v>
      </c>
      <c r="D384" s="148">
        <v>0</v>
      </c>
      <c r="E384" s="148">
        <v>0</v>
      </c>
      <c r="F384" s="148">
        <v>0</v>
      </c>
      <c r="G384" s="148">
        <v>0</v>
      </c>
      <c r="H384" s="148">
        <v>0</v>
      </c>
      <c r="I384" s="148">
        <v>0</v>
      </c>
      <c r="J384" s="148">
        <v>0</v>
      </c>
      <c r="K384" s="148">
        <v>0</v>
      </c>
      <c r="L384" s="148">
        <v>0</v>
      </c>
      <c r="M384" s="147">
        <f t="shared" si="57"/>
        <v>0</v>
      </c>
      <c r="N384" s="158"/>
    </row>
    <row r="385" spans="1:14" customFormat="1" ht="25.5" customHeight="1" x14ac:dyDescent="0.25">
      <c r="A385" s="159">
        <v>813</v>
      </c>
      <c r="B385" s="155" t="s">
        <v>709</v>
      </c>
      <c r="C385" s="148">
        <v>0</v>
      </c>
      <c r="D385" s="148">
        <v>0</v>
      </c>
      <c r="E385" s="148">
        <v>0</v>
      </c>
      <c r="F385" s="148">
        <v>0</v>
      </c>
      <c r="G385" s="148">
        <v>0</v>
      </c>
      <c r="H385" s="148">
        <v>0</v>
      </c>
      <c r="I385" s="148">
        <v>0</v>
      </c>
      <c r="J385" s="148">
        <v>0</v>
      </c>
      <c r="K385" s="148">
        <v>0</v>
      </c>
      <c r="L385" s="148">
        <v>0</v>
      </c>
      <c r="M385" s="147">
        <f t="shared" si="57"/>
        <v>0</v>
      </c>
      <c r="N385" s="158"/>
    </row>
    <row r="386" spans="1:14" customFormat="1" ht="25.5" x14ac:dyDescent="0.25">
      <c r="A386" s="159">
        <v>814</v>
      </c>
      <c r="B386" s="155" t="s">
        <v>710</v>
      </c>
      <c r="C386" s="148">
        <v>0</v>
      </c>
      <c r="D386" s="148">
        <v>0</v>
      </c>
      <c r="E386" s="148">
        <v>0</v>
      </c>
      <c r="F386" s="148">
        <v>0</v>
      </c>
      <c r="G386" s="148">
        <v>0</v>
      </c>
      <c r="H386" s="148">
        <v>0</v>
      </c>
      <c r="I386" s="148">
        <v>0</v>
      </c>
      <c r="J386" s="148">
        <v>0</v>
      </c>
      <c r="K386" s="148">
        <v>0</v>
      </c>
      <c r="L386" s="148">
        <v>0</v>
      </c>
      <c r="M386" s="147">
        <f t="shared" si="57"/>
        <v>0</v>
      </c>
      <c r="N386" s="158"/>
    </row>
    <row r="387" spans="1:14" customFormat="1" ht="25.5" customHeight="1" x14ac:dyDescent="0.25">
      <c r="A387" s="159">
        <v>815</v>
      </c>
      <c r="B387" s="155" t="s">
        <v>711</v>
      </c>
      <c r="C387" s="148">
        <v>0</v>
      </c>
      <c r="D387" s="148">
        <v>0</v>
      </c>
      <c r="E387" s="148">
        <v>0</v>
      </c>
      <c r="F387" s="148">
        <v>0</v>
      </c>
      <c r="G387" s="148">
        <v>0</v>
      </c>
      <c r="H387" s="148">
        <v>0</v>
      </c>
      <c r="I387" s="148">
        <v>0</v>
      </c>
      <c r="J387" s="148">
        <v>0</v>
      </c>
      <c r="K387" s="148">
        <v>0</v>
      </c>
      <c r="L387" s="148">
        <v>0</v>
      </c>
      <c r="M387" s="147">
        <f t="shared" si="57"/>
        <v>0</v>
      </c>
      <c r="N387" s="158"/>
    </row>
    <row r="388" spans="1:14" customFormat="1" ht="25.5" customHeight="1" x14ac:dyDescent="0.25">
      <c r="A388" s="159">
        <v>816</v>
      </c>
      <c r="B388" s="155" t="s">
        <v>712</v>
      </c>
      <c r="C388" s="148">
        <v>0</v>
      </c>
      <c r="D388" s="148">
        <v>0</v>
      </c>
      <c r="E388" s="148">
        <v>0</v>
      </c>
      <c r="F388" s="148">
        <v>0</v>
      </c>
      <c r="G388" s="148">
        <v>0</v>
      </c>
      <c r="H388" s="148">
        <v>0</v>
      </c>
      <c r="I388" s="148">
        <v>0</v>
      </c>
      <c r="J388" s="148">
        <v>0</v>
      </c>
      <c r="K388" s="148">
        <v>0</v>
      </c>
      <c r="L388" s="148">
        <v>0</v>
      </c>
      <c r="M388" s="147">
        <f t="shared" si="57"/>
        <v>0</v>
      </c>
      <c r="N388" s="158"/>
    </row>
    <row r="389" spans="1:14" customFormat="1" ht="25.5" customHeight="1" x14ac:dyDescent="0.25">
      <c r="A389" s="152">
        <v>8300</v>
      </c>
      <c r="B389" s="153" t="s">
        <v>309</v>
      </c>
      <c r="C389" s="146">
        <f t="shared" ref="C389:N389" si="69">SUM(C390:C394)</f>
        <v>0</v>
      </c>
      <c r="D389" s="146">
        <f>SUM(D390:D394)</f>
        <v>0</v>
      </c>
      <c r="E389" s="146">
        <f t="shared" si="69"/>
        <v>0</v>
      </c>
      <c r="F389" s="146">
        <f t="shared" si="69"/>
        <v>0</v>
      </c>
      <c r="G389" s="146">
        <f t="shared" si="69"/>
        <v>0</v>
      </c>
      <c r="H389" s="146">
        <f t="shared" si="69"/>
        <v>0</v>
      </c>
      <c r="I389" s="146">
        <f t="shared" si="69"/>
        <v>0</v>
      </c>
      <c r="J389" s="146">
        <f t="shared" si="69"/>
        <v>0</v>
      </c>
      <c r="K389" s="146">
        <f t="shared" si="69"/>
        <v>0</v>
      </c>
      <c r="L389" s="146">
        <f t="shared" si="69"/>
        <v>0</v>
      </c>
      <c r="M389" s="146">
        <f t="shared" si="57"/>
        <v>0</v>
      </c>
      <c r="N389" s="162">
        <f t="shared" si="69"/>
        <v>0</v>
      </c>
    </row>
    <row r="390" spans="1:14" customFormat="1" ht="25.5" customHeight="1" x14ac:dyDescent="0.25">
      <c r="A390" s="159">
        <v>831</v>
      </c>
      <c r="B390" s="155" t="s">
        <v>713</v>
      </c>
      <c r="C390" s="148">
        <v>0</v>
      </c>
      <c r="D390" s="148">
        <v>0</v>
      </c>
      <c r="E390" s="148">
        <v>0</v>
      </c>
      <c r="F390" s="148">
        <v>0</v>
      </c>
      <c r="G390" s="148">
        <v>0</v>
      </c>
      <c r="H390" s="148">
        <v>0</v>
      </c>
      <c r="I390" s="148">
        <v>0</v>
      </c>
      <c r="J390" s="148">
        <v>0</v>
      </c>
      <c r="K390" s="148">
        <v>0</v>
      </c>
      <c r="L390" s="148">
        <v>0</v>
      </c>
      <c r="M390" s="147">
        <f t="shared" si="57"/>
        <v>0</v>
      </c>
      <c r="N390" s="158"/>
    </row>
    <row r="391" spans="1:14" customFormat="1" ht="25.5" customHeight="1" x14ac:dyDescent="0.25">
      <c r="A391" s="159">
        <v>832</v>
      </c>
      <c r="B391" s="155" t="s">
        <v>714</v>
      </c>
      <c r="C391" s="148">
        <v>0</v>
      </c>
      <c r="D391" s="148">
        <v>0</v>
      </c>
      <c r="E391" s="148">
        <v>0</v>
      </c>
      <c r="F391" s="148">
        <v>0</v>
      </c>
      <c r="G391" s="148">
        <v>0</v>
      </c>
      <c r="H391" s="148">
        <v>0</v>
      </c>
      <c r="I391" s="148">
        <v>0</v>
      </c>
      <c r="J391" s="148">
        <v>0</v>
      </c>
      <c r="K391" s="148">
        <v>0</v>
      </c>
      <c r="L391" s="148">
        <v>0</v>
      </c>
      <c r="M391" s="147">
        <f t="shared" ref="M391:M430" si="70">SUM(C391:L391)</f>
        <v>0</v>
      </c>
      <c r="N391" s="158"/>
    </row>
    <row r="392" spans="1:14" customFormat="1" ht="25.5" customHeight="1" x14ac:dyDescent="0.25">
      <c r="A392" s="159">
        <v>833</v>
      </c>
      <c r="B392" s="155" t="s">
        <v>715</v>
      </c>
      <c r="C392" s="148">
        <v>0</v>
      </c>
      <c r="D392" s="148">
        <v>0</v>
      </c>
      <c r="E392" s="148">
        <v>0</v>
      </c>
      <c r="F392" s="148">
        <v>0</v>
      </c>
      <c r="G392" s="148">
        <v>0</v>
      </c>
      <c r="H392" s="148">
        <v>0</v>
      </c>
      <c r="I392" s="148">
        <v>0</v>
      </c>
      <c r="J392" s="148">
        <v>0</v>
      </c>
      <c r="K392" s="148">
        <v>0</v>
      </c>
      <c r="L392" s="148">
        <v>0</v>
      </c>
      <c r="M392" s="147">
        <f t="shared" si="70"/>
        <v>0</v>
      </c>
      <c r="N392" s="158"/>
    </row>
    <row r="393" spans="1:14" customFormat="1" ht="34.5" customHeight="1" x14ac:dyDescent="0.25">
      <c r="A393" s="159">
        <v>834</v>
      </c>
      <c r="B393" s="155" t="s">
        <v>716</v>
      </c>
      <c r="C393" s="148">
        <v>0</v>
      </c>
      <c r="D393" s="148">
        <v>0</v>
      </c>
      <c r="E393" s="148">
        <v>0</v>
      </c>
      <c r="F393" s="148">
        <v>0</v>
      </c>
      <c r="G393" s="148">
        <v>0</v>
      </c>
      <c r="H393" s="148">
        <v>0</v>
      </c>
      <c r="I393" s="148">
        <v>0</v>
      </c>
      <c r="J393" s="148">
        <v>0</v>
      </c>
      <c r="K393" s="148">
        <v>0</v>
      </c>
      <c r="L393" s="148">
        <v>0</v>
      </c>
      <c r="M393" s="147">
        <f t="shared" si="70"/>
        <v>0</v>
      </c>
      <c r="N393" s="158"/>
    </row>
    <row r="394" spans="1:14" customFormat="1" ht="33" customHeight="1" x14ac:dyDescent="0.25">
      <c r="A394" s="159">
        <v>835</v>
      </c>
      <c r="B394" s="155" t="s">
        <v>717</v>
      </c>
      <c r="C394" s="148">
        <v>0</v>
      </c>
      <c r="D394" s="148">
        <v>0</v>
      </c>
      <c r="E394" s="148">
        <v>0</v>
      </c>
      <c r="F394" s="148">
        <v>0</v>
      </c>
      <c r="G394" s="148">
        <v>0</v>
      </c>
      <c r="H394" s="148">
        <v>0</v>
      </c>
      <c r="I394" s="148">
        <v>0</v>
      </c>
      <c r="J394" s="148">
        <v>0</v>
      </c>
      <c r="K394" s="148">
        <v>0</v>
      </c>
      <c r="L394" s="148">
        <v>0</v>
      </c>
      <c r="M394" s="147">
        <f t="shared" si="70"/>
        <v>0</v>
      </c>
      <c r="N394" s="158"/>
    </row>
    <row r="395" spans="1:14" customFormat="1" ht="25.5" customHeight="1" x14ac:dyDescent="0.25">
      <c r="A395" s="152">
        <v>8500</v>
      </c>
      <c r="B395" s="153" t="s">
        <v>315</v>
      </c>
      <c r="C395" s="146">
        <f t="shared" ref="C395:N395" si="71">SUM(C396:C398)</f>
        <v>0</v>
      </c>
      <c r="D395" s="146">
        <f>SUM(D396:D398)</f>
        <v>0</v>
      </c>
      <c r="E395" s="146">
        <f t="shared" si="71"/>
        <v>0</v>
      </c>
      <c r="F395" s="146">
        <f t="shared" si="71"/>
        <v>0</v>
      </c>
      <c r="G395" s="146">
        <f t="shared" si="71"/>
        <v>0</v>
      </c>
      <c r="H395" s="146">
        <f t="shared" si="71"/>
        <v>0</v>
      </c>
      <c r="I395" s="146">
        <f t="shared" si="71"/>
        <v>0</v>
      </c>
      <c r="J395" s="146">
        <f t="shared" si="71"/>
        <v>0</v>
      </c>
      <c r="K395" s="146">
        <f t="shared" si="71"/>
        <v>0</v>
      </c>
      <c r="L395" s="146">
        <f t="shared" si="71"/>
        <v>0</v>
      </c>
      <c r="M395" s="146">
        <f t="shared" si="70"/>
        <v>0</v>
      </c>
      <c r="N395" s="162">
        <f t="shared" si="71"/>
        <v>0</v>
      </c>
    </row>
    <row r="396" spans="1:14" customFormat="1" ht="25.5" customHeight="1" x14ac:dyDescent="0.25">
      <c r="A396" s="159">
        <v>851</v>
      </c>
      <c r="B396" s="155" t="s">
        <v>718</v>
      </c>
      <c r="C396" s="148">
        <v>0</v>
      </c>
      <c r="D396" s="148">
        <v>0</v>
      </c>
      <c r="E396" s="148">
        <v>0</v>
      </c>
      <c r="F396" s="148">
        <v>0</v>
      </c>
      <c r="G396" s="148">
        <v>0</v>
      </c>
      <c r="H396" s="148">
        <v>0</v>
      </c>
      <c r="I396" s="148">
        <v>0</v>
      </c>
      <c r="J396" s="148">
        <v>0</v>
      </c>
      <c r="K396" s="148">
        <v>0</v>
      </c>
      <c r="L396" s="148">
        <v>0</v>
      </c>
      <c r="M396" s="147">
        <f t="shared" si="70"/>
        <v>0</v>
      </c>
      <c r="N396" s="158"/>
    </row>
    <row r="397" spans="1:14" customFormat="1" ht="25.5" customHeight="1" x14ac:dyDescent="0.25">
      <c r="A397" s="159">
        <v>852</v>
      </c>
      <c r="B397" s="155" t="s">
        <v>719</v>
      </c>
      <c r="C397" s="148">
        <v>0</v>
      </c>
      <c r="D397" s="148">
        <v>0</v>
      </c>
      <c r="E397" s="148">
        <v>0</v>
      </c>
      <c r="F397" s="148">
        <v>0</v>
      </c>
      <c r="G397" s="148">
        <v>0</v>
      </c>
      <c r="H397" s="148">
        <v>0</v>
      </c>
      <c r="I397" s="148">
        <v>0</v>
      </c>
      <c r="J397" s="148">
        <v>0</v>
      </c>
      <c r="K397" s="148">
        <v>0</v>
      </c>
      <c r="L397" s="148">
        <v>0</v>
      </c>
      <c r="M397" s="147">
        <f t="shared" si="70"/>
        <v>0</v>
      </c>
      <c r="N397" s="158"/>
    </row>
    <row r="398" spans="1:14" customFormat="1" ht="25.5" customHeight="1" x14ac:dyDescent="0.25">
      <c r="A398" s="159">
        <v>853</v>
      </c>
      <c r="B398" s="155" t="s">
        <v>720</v>
      </c>
      <c r="C398" s="148">
        <v>0</v>
      </c>
      <c r="D398" s="148">
        <v>0</v>
      </c>
      <c r="E398" s="148">
        <v>0</v>
      </c>
      <c r="F398" s="148">
        <v>0</v>
      </c>
      <c r="G398" s="148">
        <v>0</v>
      </c>
      <c r="H398" s="148">
        <v>0</v>
      </c>
      <c r="I398" s="148">
        <v>0</v>
      </c>
      <c r="J398" s="148">
        <v>0</v>
      </c>
      <c r="K398" s="148">
        <v>0</v>
      </c>
      <c r="L398" s="148">
        <v>0</v>
      </c>
      <c r="M398" s="147">
        <f t="shared" si="70"/>
        <v>0</v>
      </c>
      <c r="N398" s="158"/>
    </row>
    <row r="399" spans="1:14" customFormat="1" ht="25.5" customHeight="1" x14ac:dyDescent="0.25">
      <c r="A399" s="403">
        <v>9000</v>
      </c>
      <c r="B399" s="404" t="s">
        <v>721</v>
      </c>
      <c r="C399" s="402">
        <f t="shared" ref="C399:N399" si="72">C400+C409+C418+C421+C424+C426+C429</f>
        <v>0</v>
      </c>
      <c r="D399" s="402">
        <f>D400+D409+D418+D421+D424+D426+D429</f>
        <v>0</v>
      </c>
      <c r="E399" s="402">
        <f t="shared" si="72"/>
        <v>0</v>
      </c>
      <c r="F399" s="402">
        <f t="shared" si="72"/>
        <v>0</v>
      </c>
      <c r="G399" s="402">
        <f t="shared" si="72"/>
        <v>2440511.16</v>
      </c>
      <c r="H399" s="402">
        <f t="shared" si="72"/>
        <v>0</v>
      </c>
      <c r="I399" s="402">
        <f t="shared" si="72"/>
        <v>0</v>
      </c>
      <c r="J399" s="402">
        <f t="shared" si="72"/>
        <v>0</v>
      </c>
      <c r="K399" s="402">
        <f t="shared" si="72"/>
        <v>0</v>
      </c>
      <c r="L399" s="402">
        <f t="shared" si="72"/>
        <v>0</v>
      </c>
      <c r="M399" s="402">
        <f t="shared" si="70"/>
        <v>2440511.16</v>
      </c>
      <c r="N399" s="164">
        <f t="shared" si="72"/>
        <v>0</v>
      </c>
    </row>
    <row r="400" spans="1:14" customFormat="1" ht="25.5" customHeight="1" x14ac:dyDescent="0.25">
      <c r="A400" s="163">
        <v>9100</v>
      </c>
      <c r="B400" s="131" t="s">
        <v>722</v>
      </c>
      <c r="C400" s="146">
        <f>SUM(C401:C408)</f>
        <v>0</v>
      </c>
      <c r="D400" s="146">
        <f>SUM(D401:D408)</f>
        <v>0</v>
      </c>
      <c r="E400" s="146">
        <f t="shared" ref="E400:N400" si="73">SUM(E401:E408)</f>
        <v>0</v>
      </c>
      <c r="F400" s="146">
        <f t="shared" si="73"/>
        <v>0</v>
      </c>
      <c r="G400" s="146">
        <f t="shared" si="73"/>
        <v>503255.16</v>
      </c>
      <c r="H400" s="146">
        <f t="shared" si="73"/>
        <v>0</v>
      </c>
      <c r="I400" s="146">
        <f t="shared" si="73"/>
        <v>0</v>
      </c>
      <c r="J400" s="146">
        <f t="shared" si="73"/>
        <v>0</v>
      </c>
      <c r="K400" s="146">
        <f t="shared" si="73"/>
        <v>0</v>
      </c>
      <c r="L400" s="146">
        <f t="shared" si="73"/>
        <v>0</v>
      </c>
      <c r="M400" s="146">
        <f t="shared" si="70"/>
        <v>503255.16</v>
      </c>
      <c r="N400" s="162">
        <f t="shared" si="73"/>
        <v>0</v>
      </c>
    </row>
    <row r="401" spans="1:14" customFormat="1" ht="25.5" customHeight="1" x14ac:dyDescent="0.25">
      <c r="A401" s="159">
        <v>911</v>
      </c>
      <c r="B401" s="155" t="s">
        <v>723</v>
      </c>
      <c r="C401" s="149">
        <v>0</v>
      </c>
      <c r="D401" s="149">
        <v>0</v>
      </c>
      <c r="E401" s="149">
        <v>0</v>
      </c>
      <c r="F401" s="149">
        <v>0</v>
      </c>
      <c r="G401" s="149">
        <v>503255.16</v>
      </c>
      <c r="H401" s="149">
        <v>0</v>
      </c>
      <c r="I401" s="149">
        <v>0</v>
      </c>
      <c r="J401" s="149">
        <v>0</v>
      </c>
      <c r="K401" s="149">
        <v>0</v>
      </c>
      <c r="L401" s="149">
        <v>0</v>
      </c>
      <c r="M401" s="147">
        <f t="shared" si="70"/>
        <v>503255.16</v>
      </c>
      <c r="N401" s="158"/>
    </row>
    <row r="402" spans="1:14" customFormat="1" ht="30" customHeight="1" x14ac:dyDescent="0.25">
      <c r="A402" s="159">
        <v>912</v>
      </c>
      <c r="B402" s="155" t="s">
        <v>724</v>
      </c>
      <c r="C402" s="149">
        <v>0</v>
      </c>
      <c r="D402" s="149">
        <v>0</v>
      </c>
      <c r="E402" s="149">
        <v>0</v>
      </c>
      <c r="F402" s="149">
        <v>0</v>
      </c>
      <c r="G402" s="149">
        <v>0</v>
      </c>
      <c r="H402" s="149">
        <v>0</v>
      </c>
      <c r="I402" s="149">
        <v>0</v>
      </c>
      <c r="J402" s="149">
        <v>0</v>
      </c>
      <c r="K402" s="149">
        <v>0</v>
      </c>
      <c r="L402" s="149">
        <v>0</v>
      </c>
      <c r="M402" s="147">
        <f t="shared" si="70"/>
        <v>0</v>
      </c>
      <c r="N402" s="158"/>
    </row>
    <row r="403" spans="1:14" customFormat="1" ht="25.5" customHeight="1" x14ac:dyDescent="0.25">
      <c r="A403" s="159">
        <v>913</v>
      </c>
      <c r="B403" s="155" t="s">
        <v>725</v>
      </c>
      <c r="C403" s="149">
        <v>0</v>
      </c>
      <c r="D403" s="149">
        <v>0</v>
      </c>
      <c r="E403" s="149">
        <v>0</v>
      </c>
      <c r="F403" s="149">
        <v>0</v>
      </c>
      <c r="G403" s="149">
        <v>0</v>
      </c>
      <c r="H403" s="149">
        <v>0</v>
      </c>
      <c r="I403" s="149">
        <v>0</v>
      </c>
      <c r="J403" s="149">
        <v>0</v>
      </c>
      <c r="K403" s="149">
        <v>0</v>
      </c>
      <c r="L403" s="149">
        <v>0</v>
      </c>
      <c r="M403" s="147">
        <f t="shared" si="70"/>
        <v>0</v>
      </c>
      <c r="N403" s="158"/>
    </row>
    <row r="404" spans="1:14" customFormat="1" ht="25.5" customHeight="1" x14ac:dyDescent="0.25">
      <c r="A404" s="159">
        <v>914</v>
      </c>
      <c r="B404" s="155" t="s">
        <v>726</v>
      </c>
      <c r="C404" s="149">
        <v>0</v>
      </c>
      <c r="D404" s="149">
        <v>0</v>
      </c>
      <c r="E404" s="149">
        <v>0</v>
      </c>
      <c r="F404" s="149">
        <v>0</v>
      </c>
      <c r="G404" s="149">
        <v>0</v>
      </c>
      <c r="H404" s="149">
        <v>0</v>
      </c>
      <c r="I404" s="149">
        <v>0</v>
      </c>
      <c r="J404" s="149">
        <v>0</v>
      </c>
      <c r="K404" s="149">
        <v>0</v>
      </c>
      <c r="L404" s="149">
        <v>0</v>
      </c>
      <c r="M404" s="147">
        <f t="shared" si="70"/>
        <v>0</v>
      </c>
      <c r="N404" s="158"/>
    </row>
    <row r="405" spans="1:14" customFormat="1" ht="38.25" customHeight="1" x14ac:dyDescent="0.25">
      <c r="A405" s="159">
        <v>915</v>
      </c>
      <c r="B405" s="155" t="s">
        <v>727</v>
      </c>
      <c r="C405" s="149">
        <v>0</v>
      </c>
      <c r="D405" s="149">
        <v>0</v>
      </c>
      <c r="E405" s="149">
        <v>0</v>
      </c>
      <c r="F405" s="149">
        <v>0</v>
      </c>
      <c r="G405" s="149">
        <v>0</v>
      </c>
      <c r="H405" s="149">
        <v>0</v>
      </c>
      <c r="I405" s="149">
        <v>0</v>
      </c>
      <c r="J405" s="149">
        <v>0</v>
      </c>
      <c r="K405" s="149">
        <v>0</v>
      </c>
      <c r="L405" s="149">
        <v>0</v>
      </c>
      <c r="M405" s="147">
        <f t="shared" si="70"/>
        <v>0</v>
      </c>
      <c r="N405" s="158"/>
    </row>
    <row r="406" spans="1:14" customFormat="1" ht="25.5" customHeight="1" x14ac:dyDescent="0.25">
      <c r="A406" s="159">
        <v>916</v>
      </c>
      <c r="B406" s="155" t="s">
        <v>728</v>
      </c>
      <c r="C406" s="149">
        <v>0</v>
      </c>
      <c r="D406" s="149">
        <v>0</v>
      </c>
      <c r="E406" s="149">
        <v>0</v>
      </c>
      <c r="F406" s="149">
        <v>0</v>
      </c>
      <c r="G406" s="149">
        <v>0</v>
      </c>
      <c r="H406" s="149">
        <v>0</v>
      </c>
      <c r="I406" s="149">
        <v>0</v>
      </c>
      <c r="J406" s="149">
        <v>0</v>
      </c>
      <c r="K406" s="149">
        <v>0</v>
      </c>
      <c r="L406" s="149">
        <v>0</v>
      </c>
      <c r="M406" s="147">
        <f t="shared" si="70"/>
        <v>0</v>
      </c>
      <c r="N406" s="158"/>
    </row>
    <row r="407" spans="1:14" customFormat="1" ht="27.75" customHeight="1" x14ac:dyDescent="0.25">
      <c r="A407" s="159">
        <v>917</v>
      </c>
      <c r="B407" s="155" t="s">
        <v>729</v>
      </c>
      <c r="C407" s="149">
        <v>0</v>
      </c>
      <c r="D407" s="149">
        <v>0</v>
      </c>
      <c r="E407" s="149">
        <v>0</v>
      </c>
      <c r="F407" s="149">
        <v>0</v>
      </c>
      <c r="G407" s="149">
        <v>0</v>
      </c>
      <c r="H407" s="149">
        <v>0</v>
      </c>
      <c r="I407" s="149">
        <v>0</v>
      </c>
      <c r="J407" s="149">
        <v>0</v>
      </c>
      <c r="K407" s="149">
        <v>0</v>
      </c>
      <c r="L407" s="149">
        <v>0</v>
      </c>
      <c r="M407" s="147">
        <f t="shared" si="70"/>
        <v>0</v>
      </c>
      <c r="N407" s="158"/>
    </row>
    <row r="408" spans="1:14" customFormat="1" ht="25.5" customHeight="1" x14ac:dyDescent="0.25">
      <c r="A408" s="159">
        <v>918</v>
      </c>
      <c r="B408" s="155" t="s">
        <v>730</v>
      </c>
      <c r="C408" s="149">
        <v>0</v>
      </c>
      <c r="D408" s="149">
        <v>0</v>
      </c>
      <c r="E408" s="149">
        <v>0</v>
      </c>
      <c r="F408" s="149">
        <v>0</v>
      </c>
      <c r="G408" s="149">
        <v>0</v>
      </c>
      <c r="H408" s="149">
        <v>0</v>
      </c>
      <c r="I408" s="149">
        <v>0</v>
      </c>
      <c r="J408" s="149">
        <v>0</v>
      </c>
      <c r="K408" s="149">
        <v>0</v>
      </c>
      <c r="L408" s="149">
        <v>0</v>
      </c>
      <c r="M408" s="147">
        <f t="shared" si="70"/>
        <v>0</v>
      </c>
      <c r="N408" s="158"/>
    </row>
    <row r="409" spans="1:14" customFormat="1" ht="25.5" customHeight="1" x14ac:dyDescent="0.25">
      <c r="A409" s="152">
        <v>9200</v>
      </c>
      <c r="B409" s="153" t="s">
        <v>731</v>
      </c>
      <c r="C409" s="146">
        <f t="shared" ref="C409:N409" si="74">SUM(C410:C417)</f>
        <v>0</v>
      </c>
      <c r="D409" s="146">
        <f>SUM(D410:D417)</f>
        <v>0</v>
      </c>
      <c r="E409" s="146">
        <f t="shared" si="74"/>
        <v>0</v>
      </c>
      <c r="F409" s="146">
        <f t="shared" si="74"/>
        <v>0</v>
      </c>
      <c r="G409" s="146">
        <f t="shared" si="74"/>
        <v>655544</v>
      </c>
      <c r="H409" s="146">
        <f t="shared" si="74"/>
        <v>0</v>
      </c>
      <c r="I409" s="146">
        <f t="shared" si="74"/>
        <v>0</v>
      </c>
      <c r="J409" s="146">
        <f t="shared" si="74"/>
        <v>0</v>
      </c>
      <c r="K409" s="146">
        <f t="shared" si="74"/>
        <v>0</v>
      </c>
      <c r="L409" s="146">
        <f t="shared" si="74"/>
        <v>0</v>
      </c>
      <c r="M409" s="146">
        <f t="shared" si="70"/>
        <v>655544</v>
      </c>
      <c r="N409" s="162">
        <f t="shared" si="74"/>
        <v>0</v>
      </c>
    </row>
    <row r="410" spans="1:14" customFormat="1" ht="25.5" customHeight="1" x14ac:dyDescent="0.25">
      <c r="A410" s="159">
        <v>921</v>
      </c>
      <c r="B410" s="155" t="s">
        <v>732</v>
      </c>
      <c r="C410" s="149">
        <v>0</v>
      </c>
      <c r="D410" s="149">
        <v>0</v>
      </c>
      <c r="E410" s="149">
        <v>0</v>
      </c>
      <c r="F410" s="149">
        <v>0</v>
      </c>
      <c r="G410" s="149">
        <v>655544</v>
      </c>
      <c r="H410" s="149">
        <v>0</v>
      </c>
      <c r="I410" s="149">
        <v>0</v>
      </c>
      <c r="J410" s="149">
        <v>0</v>
      </c>
      <c r="K410" s="149">
        <v>0</v>
      </c>
      <c r="L410" s="149">
        <v>0</v>
      </c>
      <c r="M410" s="147">
        <f t="shared" si="70"/>
        <v>655544</v>
      </c>
      <c r="N410" s="158"/>
    </row>
    <row r="411" spans="1:14" customFormat="1" ht="25.5" customHeight="1" x14ac:dyDescent="0.25">
      <c r="A411" s="159">
        <v>922</v>
      </c>
      <c r="B411" s="155" t="s">
        <v>733</v>
      </c>
      <c r="C411" s="149">
        <v>0</v>
      </c>
      <c r="D411" s="149">
        <v>0</v>
      </c>
      <c r="E411" s="149">
        <v>0</v>
      </c>
      <c r="F411" s="149">
        <v>0</v>
      </c>
      <c r="G411" s="149">
        <v>0</v>
      </c>
      <c r="H411" s="149">
        <v>0</v>
      </c>
      <c r="I411" s="149">
        <v>0</v>
      </c>
      <c r="J411" s="149">
        <v>0</v>
      </c>
      <c r="K411" s="149">
        <v>0</v>
      </c>
      <c r="L411" s="149">
        <v>0</v>
      </c>
      <c r="M411" s="147">
        <f t="shared" si="70"/>
        <v>0</v>
      </c>
      <c r="N411" s="158"/>
    </row>
    <row r="412" spans="1:14" customFormat="1" ht="25.5" customHeight="1" x14ac:dyDescent="0.25">
      <c r="A412" s="159">
        <v>923</v>
      </c>
      <c r="B412" s="155" t="s">
        <v>734</v>
      </c>
      <c r="C412" s="149">
        <v>0</v>
      </c>
      <c r="D412" s="149">
        <v>0</v>
      </c>
      <c r="E412" s="149">
        <v>0</v>
      </c>
      <c r="F412" s="149">
        <v>0</v>
      </c>
      <c r="G412" s="149">
        <v>0</v>
      </c>
      <c r="H412" s="149">
        <v>0</v>
      </c>
      <c r="I412" s="149">
        <v>0</v>
      </c>
      <c r="J412" s="149">
        <v>0</v>
      </c>
      <c r="K412" s="149">
        <v>0</v>
      </c>
      <c r="L412" s="149">
        <v>0</v>
      </c>
      <c r="M412" s="147">
        <f t="shared" si="70"/>
        <v>0</v>
      </c>
      <c r="N412" s="158"/>
    </row>
    <row r="413" spans="1:14" customFormat="1" ht="25.5" customHeight="1" x14ac:dyDescent="0.25">
      <c r="A413" s="159">
        <v>924</v>
      </c>
      <c r="B413" s="155" t="s">
        <v>735</v>
      </c>
      <c r="C413" s="149">
        <v>0</v>
      </c>
      <c r="D413" s="149">
        <v>0</v>
      </c>
      <c r="E413" s="149">
        <v>0</v>
      </c>
      <c r="F413" s="149">
        <v>0</v>
      </c>
      <c r="G413" s="149">
        <v>0</v>
      </c>
      <c r="H413" s="149">
        <v>0</v>
      </c>
      <c r="I413" s="149">
        <v>0</v>
      </c>
      <c r="J413" s="149">
        <v>0</v>
      </c>
      <c r="K413" s="149">
        <v>0</v>
      </c>
      <c r="L413" s="149">
        <v>0</v>
      </c>
      <c r="M413" s="147">
        <f t="shared" si="70"/>
        <v>0</v>
      </c>
      <c r="N413" s="158"/>
    </row>
    <row r="414" spans="1:14" customFormat="1" ht="24" customHeight="1" x14ac:dyDescent="0.25">
      <c r="A414" s="159">
        <v>925</v>
      </c>
      <c r="B414" s="155" t="s">
        <v>736</v>
      </c>
      <c r="C414" s="149">
        <v>0</v>
      </c>
      <c r="D414" s="149">
        <v>0</v>
      </c>
      <c r="E414" s="149">
        <v>0</v>
      </c>
      <c r="F414" s="149">
        <v>0</v>
      </c>
      <c r="G414" s="149">
        <v>0</v>
      </c>
      <c r="H414" s="149">
        <v>0</v>
      </c>
      <c r="I414" s="149">
        <v>0</v>
      </c>
      <c r="J414" s="149">
        <v>0</v>
      </c>
      <c r="K414" s="149">
        <v>0</v>
      </c>
      <c r="L414" s="149">
        <v>0</v>
      </c>
      <c r="M414" s="147">
        <f t="shared" si="70"/>
        <v>0</v>
      </c>
      <c r="N414" s="158"/>
    </row>
    <row r="415" spans="1:14" customFormat="1" ht="25.5" customHeight="1" x14ac:dyDescent="0.25">
      <c r="A415" s="159">
        <v>926</v>
      </c>
      <c r="B415" s="155" t="s">
        <v>737</v>
      </c>
      <c r="C415" s="149">
        <v>0</v>
      </c>
      <c r="D415" s="149">
        <v>0</v>
      </c>
      <c r="E415" s="149">
        <v>0</v>
      </c>
      <c r="F415" s="149">
        <v>0</v>
      </c>
      <c r="G415" s="149">
        <v>0</v>
      </c>
      <c r="H415" s="149">
        <v>0</v>
      </c>
      <c r="I415" s="149">
        <v>0</v>
      </c>
      <c r="J415" s="149">
        <v>0</v>
      </c>
      <c r="K415" s="149">
        <v>0</v>
      </c>
      <c r="L415" s="149">
        <v>0</v>
      </c>
      <c r="M415" s="147">
        <f t="shared" si="70"/>
        <v>0</v>
      </c>
      <c r="N415" s="158"/>
    </row>
    <row r="416" spans="1:14" customFormat="1" ht="25.5" x14ac:dyDescent="0.25">
      <c r="A416" s="159">
        <v>927</v>
      </c>
      <c r="B416" s="155" t="s">
        <v>738</v>
      </c>
      <c r="C416" s="149">
        <v>0</v>
      </c>
      <c r="D416" s="149">
        <v>0</v>
      </c>
      <c r="E416" s="149">
        <v>0</v>
      </c>
      <c r="F416" s="149">
        <v>0</v>
      </c>
      <c r="G416" s="149">
        <v>0</v>
      </c>
      <c r="H416" s="149">
        <v>0</v>
      </c>
      <c r="I416" s="149">
        <v>0</v>
      </c>
      <c r="J416" s="149">
        <v>0</v>
      </c>
      <c r="K416" s="149">
        <v>0</v>
      </c>
      <c r="L416" s="149">
        <v>0</v>
      </c>
      <c r="M416" s="147">
        <f t="shared" si="70"/>
        <v>0</v>
      </c>
      <c r="N416" s="158"/>
    </row>
    <row r="417" spans="1:15" customFormat="1" ht="25.5" customHeight="1" x14ac:dyDescent="0.25">
      <c r="A417" s="159">
        <v>928</v>
      </c>
      <c r="B417" s="155" t="s">
        <v>739</v>
      </c>
      <c r="C417" s="149">
        <v>0</v>
      </c>
      <c r="D417" s="149">
        <v>0</v>
      </c>
      <c r="E417" s="149">
        <v>0</v>
      </c>
      <c r="F417" s="149">
        <v>0</v>
      </c>
      <c r="G417" s="149">
        <v>0</v>
      </c>
      <c r="H417" s="149">
        <v>0</v>
      </c>
      <c r="I417" s="149">
        <v>0</v>
      </c>
      <c r="J417" s="149">
        <v>0</v>
      </c>
      <c r="K417" s="149">
        <v>0</v>
      </c>
      <c r="L417" s="149">
        <v>0</v>
      </c>
      <c r="M417" s="147">
        <f t="shared" si="70"/>
        <v>0</v>
      </c>
      <c r="N417" s="158"/>
    </row>
    <row r="418" spans="1:15" customFormat="1" ht="25.5" customHeight="1" x14ac:dyDescent="0.25">
      <c r="A418" s="152">
        <v>9300</v>
      </c>
      <c r="B418" s="153" t="s">
        <v>740</v>
      </c>
      <c r="C418" s="146">
        <f t="shared" ref="C418:N418" si="75">SUM(C419:C420)</f>
        <v>0</v>
      </c>
      <c r="D418" s="146">
        <f>SUM(D419:D420)</f>
        <v>0</v>
      </c>
      <c r="E418" s="146">
        <f t="shared" si="75"/>
        <v>0</v>
      </c>
      <c r="F418" s="146">
        <f t="shared" si="75"/>
        <v>0</v>
      </c>
      <c r="G418" s="146">
        <f t="shared" si="75"/>
        <v>0</v>
      </c>
      <c r="H418" s="146">
        <f t="shared" si="75"/>
        <v>0</v>
      </c>
      <c r="I418" s="146">
        <f t="shared" si="75"/>
        <v>0</v>
      </c>
      <c r="J418" s="146">
        <f t="shared" si="75"/>
        <v>0</v>
      </c>
      <c r="K418" s="146">
        <f t="shared" si="75"/>
        <v>0</v>
      </c>
      <c r="L418" s="146">
        <f t="shared" si="75"/>
        <v>0</v>
      </c>
      <c r="M418" s="146">
        <f t="shared" si="70"/>
        <v>0</v>
      </c>
      <c r="N418" s="162">
        <f t="shared" si="75"/>
        <v>0</v>
      </c>
    </row>
    <row r="419" spans="1:15" customFormat="1" ht="25.5" customHeight="1" x14ac:dyDescent="0.25">
      <c r="A419" s="159">
        <v>931</v>
      </c>
      <c r="B419" s="155" t="s">
        <v>741</v>
      </c>
      <c r="C419" s="149">
        <v>0</v>
      </c>
      <c r="D419" s="149">
        <v>0</v>
      </c>
      <c r="E419" s="149">
        <v>0</v>
      </c>
      <c r="F419" s="149">
        <v>0</v>
      </c>
      <c r="G419" s="149">
        <v>0</v>
      </c>
      <c r="H419" s="149">
        <v>0</v>
      </c>
      <c r="I419" s="149">
        <v>0</v>
      </c>
      <c r="J419" s="149">
        <v>0</v>
      </c>
      <c r="K419" s="149">
        <v>0</v>
      </c>
      <c r="L419" s="149">
        <v>0</v>
      </c>
      <c r="M419" s="147">
        <f t="shared" si="70"/>
        <v>0</v>
      </c>
      <c r="N419" s="158"/>
    </row>
    <row r="420" spans="1:15" customFormat="1" ht="25.5" customHeight="1" x14ac:dyDescent="0.25">
      <c r="A420" s="159">
        <v>932</v>
      </c>
      <c r="B420" s="155" t="s">
        <v>742</v>
      </c>
      <c r="C420" s="149">
        <v>0</v>
      </c>
      <c r="D420" s="149">
        <v>0</v>
      </c>
      <c r="E420" s="149">
        <v>0</v>
      </c>
      <c r="F420" s="149">
        <v>0</v>
      </c>
      <c r="G420" s="149">
        <v>0</v>
      </c>
      <c r="H420" s="149">
        <v>0</v>
      </c>
      <c r="I420" s="149">
        <v>0</v>
      </c>
      <c r="J420" s="149">
        <v>0</v>
      </c>
      <c r="K420" s="149">
        <v>0</v>
      </c>
      <c r="L420" s="149">
        <v>0</v>
      </c>
      <c r="M420" s="147">
        <f t="shared" si="70"/>
        <v>0</v>
      </c>
      <c r="N420" s="158"/>
    </row>
    <row r="421" spans="1:15" customFormat="1" ht="25.5" customHeight="1" x14ac:dyDescent="0.25">
      <c r="A421" s="152">
        <v>9400</v>
      </c>
      <c r="B421" s="153" t="s">
        <v>743</v>
      </c>
      <c r="C421" s="146">
        <f t="shared" ref="C421:N421" si="76">SUM(C422:C423)</f>
        <v>0</v>
      </c>
      <c r="D421" s="146">
        <f>SUM(D422:D423)</f>
        <v>0</v>
      </c>
      <c r="E421" s="146">
        <f t="shared" si="76"/>
        <v>0</v>
      </c>
      <c r="F421" s="146">
        <f t="shared" si="76"/>
        <v>0</v>
      </c>
      <c r="G421" s="146">
        <f t="shared" si="76"/>
        <v>0</v>
      </c>
      <c r="H421" s="146">
        <f t="shared" si="76"/>
        <v>0</v>
      </c>
      <c r="I421" s="146">
        <f t="shared" si="76"/>
        <v>0</v>
      </c>
      <c r="J421" s="146">
        <f t="shared" si="76"/>
        <v>0</v>
      </c>
      <c r="K421" s="146">
        <f t="shared" si="76"/>
        <v>0</v>
      </c>
      <c r="L421" s="146">
        <f t="shared" si="76"/>
        <v>0</v>
      </c>
      <c r="M421" s="146">
        <f t="shared" si="70"/>
        <v>0</v>
      </c>
      <c r="N421" s="162">
        <f t="shared" si="76"/>
        <v>0</v>
      </c>
    </row>
    <row r="422" spans="1:15" customFormat="1" ht="25.5" customHeight="1" x14ac:dyDescent="0.25">
      <c r="A422" s="159">
        <v>941</v>
      </c>
      <c r="B422" s="155" t="s">
        <v>744</v>
      </c>
      <c r="C422" s="149">
        <v>0</v>
      </c>
      <c r="D422" s="149">
        <v>0</v>
      </c>
      <c r="E422" s="149">
        <v>0</v>
      </c>
      <c r="F422" s="149">
        <v>0</v>
      </c>
      <c r="G422" s="149">
        <v>0</v>
      </c>
      <c r="H422" s="149">
        <v>0</v>
      </c>
      <c r="I422" s="149">
        <v>0</v>
      </c>
      <c r="J422" s="149">
        <v>0</v>
      </c>
      <c r="K422" s="149">
        <v>0</v>
      </c>
      <c r="L422" s="149">
        <v>0</v>
      </c>
      <c r="M422" s="147">
        <f t="shared" si="70"/>
        <v>0</v>
      </c>
      <c r="N422" s="158"/>
    </row>
    <row r="423" spans="1:15" customFormat="1" ht="25.5" customHeight="1" x14ac:dyDescent="0.25">
      <c r="A423" s="159">
        <v>942</v>
      </c>
      <c r="B423" s="155" t="s">
        <v>745</v>
      </c>
      <c r="C423" s="149">
        <v>0</v>
      </c>
      <c r="D423" s="149">
        <v>0</v>
      </c>
      <c r="E423" s="149">
        <v>0</v>
      </c>
      <c r="F423" s="149">
        <v>0</v>
      </c>
      <c r="G423" s="149">
        <v>0</v>
      </c>
      <c r="H423" s="149">
        <v>0</v>
      </c>
      <c r="I423" s="149">
        <v>0</v>
      </c>
      <c r="J423" s="149">
        <v>0</v>
      </c>
      <c r="K423" s="149">
        <v>0</v>
      </c>
      <c r="L423" s="149">
        <v>0</v>
      </c>
      <c r="M423" s="147">
        <f t="shared" si="70"/>
        <v>0</v>
      </c>
      <c r="N423" s="158"/>
    </row>
    <row r="424" spans="1:15" customFormat="1" ht="25.5" customHeight="1" x14ac:dyDescent="0.25">
      <c r="A424" s="152">
        <v>9500</v>
      </c>
      <c r="B424" s="153" t="s">
        <v>746</v>
      </c>
      <c r="C424" s="146">
        <f t="shared" ref="C424:L424" si="77">SUM(C425:C425)</f>
        <v>0</v>
      </c>
      <c r="D424" s="146">
        <f t="shared" si="77"/>
        <v>0</v>
      </c>
      <c r="E424" s="146">
        <f t="shared" si="77"/>
        <v>0</v>
      </c>
      <c r="F424" s="146">
        <f t="shared" si="77"/>
        <v>0</v>
      </c>
      <c r="G424" s="146">
        <f t="shared" si="77"/>
        <v>0</v>
      </c>
      <c r="H424" s="146">
        <f t="shared" si="77"/>
        <v>0</v>
      </c>
      <c r="I424" s="146">
        <f t="shared" si="77"/>
        <v>0</v>
      </c>
      <c r="J424" s="146">
        <f t="shared" si="77"/>
        <v>0</v>
      </c>
      <c r="K424" s="146">
        <f t="shared" si="77"/>
        <v>0</v>
      </c>
      <c r="L424" s="146">
        <f t="shared" si="77"/>
        <v>0</v>
      </c>
      <c r="M424" s="146">
        <f t="shared" si="70"/>
        <v>0</v>
      </c>
      <c r="N424" s="161"/>
    </row>
    <row r="425" spans="1:15" customFormat="1" ht="25.5" customHeight="1" x14ac:dyDescent="0.25">
      <c r="A425" s="159">
        <v>951</v>
      </c>
      <c r="B425" s="155" t="s">
        <v>747</v>
      </c>
      <c r="C425" s="149">
        <v>0</v>
      </c>
      <c r="D425" s="149">
        <v>0</v>
      </c>
      <c r="E425" s="149">
        <v>0</v>
      </c>
      <c r="F425" s="149">
        <v>0</v>
      </c>
      <c r="G425" s="149">
        <v>0</v>
      </c>
      <c r="H425" s="149">
        <v>0</v>
      </c>
      <c r="I425" s="149">
        <v>0</v>
      </c>
      <c r="J425" s="149">
        <v>0</v>
      </c>
      <c r="K425" s="149">
        <v>0</v>
      </c>
      <c r="L425" s="149">
        <v>0</v>
      </c>
      <c r="M425" s="147">
        <f t="shared" si="70"/>
        <v>0</v>
      </c>
      <c r="N425" s="158"/>
    </row>
    <row r="426" spans="1:15" customFormat="1" ht="25.5" customHeight="1" x14ac:dyDescent="0.25">
      <c r="A426" s="152">
        <v>9600</v>
      </c>
      <c r="B426" s="153" t="s">
        <v>748</v>
      </c>
      <c r="C426" s="146">
        <f t="shared" ref="C426:N426" si="78">SUM(C427:C428)</f>
        <v>0</v>
      </c>
      <c r="D426" s="146">
        <f>SUM(D427:D428)</f>
        <v>0</v>
      </c>
      <c r="E426" s="146">
        <f t="shared" si="78"/>
        <v>0</v>
      </c>
      <c r="F426" s="146">
        <f t="shared" si="78"/>
        <v>0</v>
      </c>
      <c r="G426" s="146">
        <f t="shared" si="78"/>
        <v>0</v>
      </c>
      <c r="H426" s="146">
        <f t="shared" si="78"/>
        <v>0</v>
      </c>
      <c r="I426" s="146">
        <f t="shared" si="78"/>
        <v>0</v>
      </c>
      <c r="J426" s="146">
        <f t="shared" si="78"/>
        <v>0</v>
      </c>
      <c r="K426" s="146">
        <f t="shared" si="78"/>
        <v>0</v>
      </c>
      <c r="L426" s="146">
        <f t="shared" si="78"/>
        <v>0</v>
      </c>
      <c r="M426" s="146">
        <f t="shared" si="70"/>
        <v>0</v>
      </c>
      <c r="N426" s="162">
        <f t="shared" si="78"/>
        <v>0</v>
      </c>
    </row>
    <row r="427" spans="1:15" customFormat="1" ht="25.5" customHeight="1" x14ac:dyDescent="0.25">
      <c r="A427" s="159">
        <v>961</v>
      </c>
      <c r="B427" s="155" t="s">
        <v>749</v>
      </c>
      <c r="C427" s="148">
        <v>0</v>
      </c>
      <c r="D427" s="148">
        <v>0</v>
      </c>
      <c r="E427" s="148">
        <v>0</v>
      </c>
      <c r="F427" s="148">
        <v>0</v>
      </c>
      <c r="G427" s="148">
        <v>0</v>
      </c>
      <c r="H427" s="148">
        <v>0</v>
      </c>
      <c r="I427" s="148">
        <v>0</v>
      </c>
      <c r="J427" s="148">
        <v>0</v>
      </c>
      <c r="K427" s="148">
        <v>0</v>
      </c>
      <c r="L427" s="148">
        <v>0</v>
      </c>
      <c r="M427" s="147">
        <f t="shared" si="70"/>
        <v>0</v>
      </c>
      <c r="N427" s="158"/>
    </row>
    <row r="428" spans="1:15" customFormat="1" ht="36" customHeight="1" x14ac:dyDescent="0.25">
      <c r="A428" s="159">
        <v>962</v>
      </c>
      <c r="B428" s="155" t="s">
        <v>750</v>
      </c>
      <c r="C428" s="148">
        <v>0</v>
      </c>
      <c r="D428" s="148">
        <v>0</v>
      </c>
      <c r="E428" s="148">
        <v>0</v>
      </c>
      <c r="F428" s="148">
        <v>0</v>
      </c>
      <c r="G428" s="148">
        <v>0</v>
      </c>
      <c r="H428" s="148">
        <v>0</v>
      </c>
      <c r="I428" s="148">
        <v>0</v>
      </c>
      <c r="J428" s="148">
        <v>0</v>
      </c>
      <c r="K428" s="148">
        <v>0</v>
      </c>
      <c r="L428" s="148">
        <v>0</v>
      </c>
      <c r="M428" s="147">
        <f t="shared" si="70"/>
        <v>0</v>
      </c>
      <c r="N428" s="158"/>
    </row>
    <row r="429" spans="1:15" customFormat="1" ht="25.5" customHeight="1" x14ac:dyDescent="0.25">
      <c r="A429" s="163">
        <v>9900</v>
      </c>
      <c r="B429" s="131" t="s">
        <v>751</v>
      </c>
      <c r="C429" s="146">
        <f t="shared" ref="C429:N429" si="79">SUM(C430)</f>
        <v>0</v>
      </c>
      <c r="D429" s="146">
        <f t="shared" si="79"/>
        <v>0</v>
      </c>
      <c r="E429" s="146">
        <f t="shared" si="79"/>
        <v>0</v>
      </c>
      <c r="F429" s="146">
        <f t="shared" si="79"/>
        <v>0</v>
      </c>
      <c r="G429" s="146">
        <f t="shared" si="79"/>
        <v>1281712</v>
      </c>
      <c r="H429" s="146">
        <f t="shared" si="79"/>
        <v>0</v>
      </c>
      <c r="I429" s="146">
        <f t="shared" si="79"/>
        <v>0</v>
      </c>
      <c r="J429" s="146">
        <f t="shared" si="79"/>
        <v>0</v>
      </c>
      <c r="K429" s="146">
        <f t="shared" si="79"/>
        <v>0</v>
      </c>
      <c r="L429" s="146">
        <f t="shared" si="79"/>
        <v>0</v>
      </c>
      <c r="M429" s="146">
        <f t="shared" si="70"/>
        <v>1281712</v>
      </c>
      <c r="N429" s="162">
        <f t="shared" si="79"/>
        <v>0</v>
      </c>
    </row>
    <row r="430" spans="1:15" customFormat="1" ht="25.5" customHeight="1" x14ac:dyDescent="0.25">
      <c r="A430" s="159">
        <v>991</v>
      </c>
      <c r="B430" s="155" t="s">
        <v>752</v>
      </c>
      <c r="C430" s="149">
        <v>0</v>
      </c>
      <c r="D430" s="149">
        <v>0</v>
      </c>
      <c r="E430" s="149">
        <v>0</v>
      </c>
      <c r="F430" s="149">
        <v>0</v>
      </c>
      <c r="G430" s="149">
        <v>1281712</v>
      </c>
      <c r="H430" s="149">
        <v>0</v>
      </c>
      <c r="I430" s="149">
        <v>0</v>
      </c>
      <c r="J430" s="149">
        <v>0</v>
      </c>
      <c r="K430" s="149">
        <v>0</v>
      </c>
      <c r="L430" s="149">
        <v>0</v>
      </c>
      <c r="M430" s="147">
        <f t="shared" si="70"/>
        <v>1281712</v>
      </c>
      <c r="N430" s="158"/>
    </row>
    <row r="431" spans="1:15" customFormat="1" ht="3" customHeight="1" x14ac:dyDescent="0.25">
      <c r="A431" s="405"/>
      <c r="B431" s="406"/>
      <c r="C431" s="407"/>
      <c r="D431" s="407"/>
      <c r="E431" s="407"/>
      <c r="F431" s="407"/>
      <c r="G431" s="407"/>
      <c r="H431" s="407"/>
      <c r="I431" s="407"/>
      <c r="J431" s="407"/>
      <c r="K431" s="407"/>
      <c r="L431" s="407"/>
      <c r="M431" s="408"/>
      <c r="N431" s="158"/>
    </row>
    <row r="432" spans="1:15" s="89" customFormat="1" ht="25.5" customHeight="1" thickBot="1" x14ac:dyDescent="0.3">
      <c r="A432" s="409"/>
      <c r="B432" s="410" t="s">
        <v>753</v>
      </c>
      <c r="C432" s="411">
        <f>C6+C43+C108+C193+C252+C311+C333+C381+C399</f>
        <v>5816549.4500000002</v>
      </c>
      <c r="D432" s="411">
        <f>D6+D43+D108+D193+D252+D311+D333+D381+D399</f>
        <v>0</v>
      </c>
      <c r="E432" s="411">
        <f t="shared" ref="E432:M432" si="80">E6+E43+E108+E193+E252+E311+E333+E381+E399</f>
        <v>1688100</v>
      </c>
      <c r="F432" s="411">
        <f t="shared" si="80"/>
        <v>3404669</v>
      </c>
      <c r="G432" s="411">
        <f t="shared" si="80"/>
        <v>20668091.91</v>
      </c>
      <c r="H432" s="411">
        <f t="shared" si="80"/>
        <v>0</v>
      </c>
      <c r="I432" s="411">
        <f t="shared" si="80"/>
        <v>0</v>
      </c>
      <c r="J432" s="411">
        <f t="shared" si="80"/>
        <v>0</v>
      </c>
      <c r="K432" s="411">
        <f t="shared" si="80"/>
        <v>0</v>
      </c>
      <c r="L432" s="411">
        <f t="shared" si="80"/>
        <v>0</v>
      </c>
      <c r="M432" s="411">
        <f t="shared" si="80"/>
        <v>31577410.359999999</v>
      </c>
      <c r="N432" s="412">
        <f>N6+N43+N108+N193+N252+N311+N333+N381+N399</f>
        <v>0</v>
      </c>
      <c r="O432" s="35"/>
    </row>
    <row r="433" spans="15:15" ht="15" hidden="1" x14ac:dyDescent="0.25"/>
    <row r="434" spans="15:15" ht="15.75" hidden="1" x14ac:dyDescent="0.25">
      <c r="O434" s="89"/>
    </row>
    <row r="435" spans="15:15" ht="15" hidden="1" customHeight="1" x14ac:dyDescent="0.25"/>
    <row r="436" spans="15:15" ht="15" hidden="1" customHeight="1" x14ac:dyDescent="0.25"/>
    <row r="437" spans="15:15" ht="15" hidden="1" customHeight="1" x14ac:dyDescent="0.25"/>
    <row r="438" spans="15:15" ht="15" hidden="1" customHeight="1" x14ac:dyDescent="0.25"/>
    <row r="439" spans="15:15" ht="15" hidden="1" customHeight="1" x14ac:dyDescent="0.25"/>
    <row r="440" spans="15:15" ht="15" hidden="1" customHeight="1" x14ac:dyDescent="0.25"/>
    <row r="441" spans="15:15" ht="15" hidden="1" customHeight="1" x14ac:dyDescent="0.25"/>
    <row r="442" spans="15:15" ht="15" hidden="1" customHeight="1" x14ac:dyDescent="0.25"/>
    <row r="443" spans="15:15" ht="15" hidden="1" customHeight="1" x14ac:dyDescent="0.25"/>
    <row r="444" spans="15:15" ht="15" hidden="1" customHeight="1" x14ac:dyDescent="0.25"/>
    <row r="445" spans="15:15" ht="15" hidden="1" customHeight="1" x14ac:dyDescent="0.25"/>
    <row r="446" spans="15:15" ht="15" hidden="1" customHeight="1" x14ac:dyDescent="0.25"/>
    <row r="447" spans="15:15" ht="15" hidden="1" customHeight="1" x14ac:dyDescent="0.25"/>
    <row r="448" spans="15:15"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sheetData>
  <mergeCells count="11">
    <mergeCell ref="D3:D4"/>
    <mergeCell ref="A1:N1"/>
    <mergeCell ref="A2:N2"/>
    <mergeCell ref="L3:L4"/>
    <mergeCell ref="M3:M4"/>
    <mergeCell ref="A3:A4"/>
    <mergeCell ref="B3:B4"/>
    <mergeCell ref="C3:C4"/>
    <mergeCell ref="E3:H3"/>
    <mergeCell ref="I3:J3"/>
    <mergeCell ref="K3:K4"/>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errorTitle="Valor no valido" error="La información que intenta ingresar es un números negativos o texto, favor de verificarlo." sqref="M10 M331:M332 M263 M269:M274 M254:M255 M322:M329 M313:M320 M258:M259 M284:M285 M13:M14 M280 M140">
      <formula1>0</formula1>
    </dataValidation>
    <dataValidation type="whole" operator="greaterThan" allowBlank="1" showInputMessage="1" showErrorMessage="1" errorTitle="Valor no valido" error="La información que intenta ingresar es un números negativos o texto, favor de verificarlo." sqref="N245:N247 N242:N243 M430:M431 M425 M261:M262 M221:M228 M410:M417 M401:M408 M297:M300 M338:M346 M355:M363 M168:M176 M287:M295 M264 M58:M66 M276 M365:M373 M15:M16 M205:M209 M427:M428 M184:M192 M278:M279 M178:M182 M335:M336 M141:M148 M130:M138 M110:M118 M230:M232 M99:M107 M95:M97 M89:M93 M86:M87 M78:M84 M68:M76 M54:M56 M45:M52 M41:M42 M39 M302:M310 M27:M30 M32:M37 M419:M420 M234:M239 M249:M251 M160:M166 M11 M422:M423 M375:M376 M241:M247 M211:M219 M266:M267 M195:M203 M18:M25 M8:M9 M396:M398 M390:M394 M383:M388 M348:M353 M378:M380 M120:M128 M281:M283 M256:M257 M150:M158 C242:L242 C240:N240">
      <formula1>0</formula1>
    </dataValidation>
    <dataValidation operator="greaterThan" allowBlank="1" showInputMessage="1" showErrorMessage="1" errorTitle="Valor no valido" error="La información que intenta ingresar es un números negativos o texto, favor de verificarlo." sqref="C195:L203 C396:L398 C390:L394 C383:L388 C375:L376 C355:L363 C249:L251 C241:L241 C234:L239 C211:L219 C427:L428 C58:L66"/>
    <dataValidation operator="greaterThanOrEqual" allowBlank="1" showInputMessage="1" showErrorMessage="1" errorTitle="Valor no valido" error="La información que intenta ingresar es un números negativos o texto, favor de verificarlo." sqref="C230:L232 C331:L332 C322:L329 C313:L320"/>
  </dataValidations>
  <printOptions horizontalCentered="1"/>
  <pageMargins left="0.9055118110236221" right="0.23622047244094491" top="0.39370078740157483" bottom="0.47244094488188981" header="0.31496062992125984" footer="0.23622047244094491"/>
  <pageSetup paperSize="5" scale="60" orientation="landscape" r:id="rId1"/>
  <headerFooter>
    <oddFooter>&amp;L&amp;"-,Cursiva"     Ejercicio Fiscal 2018&amp;RPágina &amp;P de &amp;N&amp;K00+000--------</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7"/>
  <sheetViews>
    <sheetView workbookViewId="0">
      <selection activeCell="I34" sqref="I34"/>
    </sheetView>
  </sheetViews>
  <sheetFormatPr baseColWidth="10" defaultRowHeight="15" x14ac:dyDescent="0.25"/>
  <cols>
    <col min="1" max="1" width="7.85546875" customWidth="1"/>
    <col min="2" max="2" width="71.5703125" customWidth="1"/>
    <col min="3" max="5" width="19.42578125" customWidth="1"/>
  </cols>
  <sheetData>
    <row r="1" spans="1:5" ht="92.25" customHeight="1" x14ac:dyDescent="0.25">
      <c r="A1" s="763" t="s">
        <v>1773</v>
      </c>
      <c r="B1" s="764"/>
      <c r="C1" s="764"/>
      <c r="D1" s="764"/>
      <c r="E1" s="765"/>
    </row>
    <row r="2" spans="1:5" ht="19.5" customHeight="1" x14ac:dyDescent="0.25">
      <c r="A2" s="766" t="str">
        <f>'Objetivos PMD'!$B$3</f>
        <v>Entidad Pública:   Municipio de Tuxcueca, Jalisco</v>
      </c>
      <c r="B2" s="767"/>
      <c r="C2" s="767"/>
      <c r="D2" s="767"/>
      <c r="E2" s="768"/>
    </row>
    <row r="3" spans="1:5" ht="15.75" customHeight="1" x14ac:dyDescent="0.25">
      <c r="A3" s="769" t="s">
        <v>1774</v>
      </c>
      <c r="B3" s="770"/>
      <c r="C3" s="773" t="s">
        <v>1775</v>
      </c>
      <c r="D3" s="773"/>
      <c r="E3" s="773"/>
    </row>
    <row r="4" spans="1:5" ht="31.5" x14ac:dyDescent="0.25">
      <c r="A4" s="771"/>
      <c r="B4" s="772"/>
      <c r="C4" s="474" t="s">
        <v>1776</v>
      </c>
      <c r="D4" s="474" t="s">
        <v>1777</v>
      </c>
      <c r="E4" s="475" t="s">
        <v>1778</v>
      </c>
    </row>
    <row r="5" spans="1:5" s="480" customFormat="1" ht="5.25" customHeight="1" x14ac:dyDescent="0.25">
      <c r="A5" s="476"/>
      <c r="B5" s="477"/>
      <c r="C5" s="478"/>
      <c r="D5" s="478"/>
      <c r="E5" s="479"/>
    </row>
    <row r="6" spans="1:5" x14ac:dyDescent="0.25">
      <c r="A6" s="481"/>
      <c r="B6" s="482" t="s">
        <v>1779</v>
      </c>
      <c r="C6" s="483">
        <f>C7+C15+C25+C35+C45+C35+C45+C55+C59+C68+C72</f>
        <v>0</v>
      </c>
      <c r="D6" s="483">
        <f>D7+D15+D25+D35+D45+D35+D45+D55+D59+D68+D72</f>
        <v>0</v>
      </c>
      <c r="E6" s="483">
        <f>E7+E15+E25+E35+E45+E35+E45+E55+E59+E68+E72</f>
        <v>0</v>
      </c>
    </row>
    <row r="7" spans="1:5" x14ac:dyDescent="0.25">
      <c r="A7" s="484">
        <v>1000</v>
      </c>
      <c r="B7" s="485" t="s">
        <v>1598</v>
      </c>
      <c r="C7" s="486">
        <f>C8+C9+C10+C11+C12+C13+C14</f>
        <v>0</v>
      </c>
      <c r="D7" s="486">
        <f>D8+D9+D10+D11+D12+D13+D14</f>
        <v>0</v>
      </c>
      <c r="E7" s="486">
        <f>E8+E9+E10+E11+E12+E13+E14</f>
        <v>0</v>
      </c>
    </row>
    <row r="8" spans="1:5" x14ac:dyDescent="0.25">
      <c r="A8" s="487">
        <v>1100</v>
      </c>
      <c r="B8" s="488" t="s">
        <v>1780</v>
      </c>
      <c r="C8" s="489"/>
      <c r="D8" s="489"/>
      <c r="E8" s="489"/>
    </row>
    <row r="9" spans="1:5" x14ac:dyDescent="0.25">
      <c r="A9" s="487">
        <v>1200</v>
      </c>
      <c r="B9" s="488" t="s">
        <v>1781</v>
      </c>
      <c r="C9" s="489"/>
      <c r="D9" s="489"/>
      <c r="E9" s="489"/>
    </row>
    <row r="10" spans="1:5" x14ac:dyDescent="0.25">
      <c r="A10" s="487">
        <v>1300</v>
      </c>
      <c r="B10" s="488" t="s">
        <v>1782</v>
      </c>
      <c r="C10" s="489"/>
      <c r="D10" s="489"/>
      <c r="E10" s="489"/>
    </row>
    <row r="11" spans="1:5" x14ac:dyDescent="0.25">
      <c r="A11" s="487">
        <v>1400</v>
      </c>
      <c r="B11" s="488" t="s">
        <v>1783</v>
      </c>
      <c r="C11" s="489"/>
      <c r="D11" s="489"/>
      <c r="E11" s="489"/>
    </row>
    <row r="12" spans="1:5" x14ac:dyDescent="0.25">
      <c r="A12" s="487">
        <v>1500</v>
      </c>
      <c r="B12" s="488" t="s">
        <v>1784</v>
      </c>
      <c r="C12" s="489"/>
      <c r="D12" s="489"/>
      <c r="E12" s="489"/>
    </row>
    <row r="13" spans="1:5" x14ac:dyDescent="0.25">
      <c r="A13" s="487">
        <v>1600</v>
      </c>
      <c r="B13" s="488" t="s">
        <v>1785</v>
      </c>
      <c r="C13" s="489"/>
      <c r="D13" s="489"/>
      <c r="E13" s="489"/>
    </row>
    <row r="14" spans="1:5" x14ac:dyDescent="0.25">
      <c r="A14" s="487">
        <v>1700</v>
      </c>
      <c r="B14" s="488" t="s">
        <v>1786</v>
      </c>
      <c r="C14" s="489"/>
      <c r="D14" s="489"/>
      <c r="E14" s="489"/>
    </row>
    <row r="15" spans="1:5" x14ac:dyDescent="0.25">
      <c r="A15" s="485">
        <v>2000</v>
      </c>
      <c r="B15" s="485" t="s">
        <v>1599</v>
      </c>
      <c r="C15" s="490">
        <f>C16+C17+C18+C19+C20+C21+C22+C23+C24</f>
        <v>0</v>
      </c>
      <c r="D15" s="490">
        <f>D16+D17+D18+D19+D20+D21+D22+D23+D24</f>
        <v>0</v>
      </c>
      <c r="E15" s="490">
        <f>E16+E17+E18+E19+E20+E21+E22+E23+E24</f>
        <v>0</v>
      </c>
    </row>
    <row r="16" spans="1:5" x14ac:dyDescent="0.25">
      <c r="A16" s="487">
        <v>2100</v>
      </c>
      <c r="B16" s="491" t="s">
        <v>1787</v>
      </c>
      <c r="C16" s="489"/>
      <c r="D16" s="489"/>
      <c r="E16" s="489"/>
    </row>
    <row r="17" spans="1:5" x14ac:dyDescent="0.25">
      <c r="A17" s="487">
        <v>2200</v>
      </c>
      <c r="B17" s="488" t="s">
        <v>1788</v>
      </c>
      <c r="C17" s="489"/>
      <c r="D17" s="489"/>
      <c r="E17" s="489"/>
    </row>
    <row r="18" spans="1:5" x14ac:dyDescent="0.25">
      <c r="A18" s="487">
        <v>2300</v>
      </c>
      <c r="B18" s="488" t="s">
        <v>1789</v>
      </c>
      <c r="C18" s="489"/>
      <c r="D18" s="489"/>
      <c r="E18" s="489"/>
    </row>
    <row r="19" spans="1:5" x14ac:dyDescent="0.25">
      <c r="A19" s="487">
        <v>2400</v>
      </c>
      <c r="B19" s="488" t="s">
        <v>1790</v>
      </c>
      <c r="C19" s="489"/>
      <c r="D19" s="489"/>
      <c r="E19" s="489"/>
    </row>
    <row r="20" spans="1:5" x14ac:dyDescent="0.25">
      <c r="A20" s="487">
        <v>2500</v>
      </c>
      <c r="B20" s="488" t="s">
        <v>1791</v>
      </c>
      <c r="C20" s="489"/>
      <c r="D20" s="489"/>
      <c r="E20" s="489"/>
    </row>
    <row r="21" spans="1:5" x14ac:dyDescent="0.25">
      <c r="A21" s="487">
        <v>2600</v>
      </c>
      <c r="B21" s="488" t="s">
        <v>1792</v>
      </c>
      <c r="C21" s="489"/>
      <c r="D21" s="489"/>
      <c r="E21" s="489"/>
    </row>
    <row r="22" spans="1:5" x14ac:dyDescent="0.25">
      <c r="A22" s="487">
        <v>2700</v>
      </c>
      <c r="B22" s="488" t="s">
        <v>1793</v>
      </c>
      <c r="C22" s="489"/>
      <c r="D22" s="489"/>
      <c r="E22" s="489"/>
    </row>
    <row r="23" spans="1:5" x14ac:dyDescent="0.25">
      <c r="A23" s="487">
        <v>2800</v>
      </c>
      <c r="B23" s="488" t="s">
        <v>1794</v>
      </c>
      <c r="C23" s="489"/>
      <c r="D23" s="489"/>
      <c r="E23" s="489"/>
    </row>
    <row r="24" spans="1:5" x14ac:dyDescent="0.25">
      <c r="A24" s="487">
        <v>2900</v>
      </c>
      <c r="B24" s="488" t="s">
        <v>1795</v>
      </c>
      <c r="C24" s="489"/>
      <c r="D24" s="489"/>
      <c r="E24" s="489"/>
    </row>
    <row r="25" spans="1:5" x14ac:dyDescent="0.25">
      <c r="A25" s="485">
        <v>3000</v>
      </c>
      <c r="B25" s="485" t="s">
        <v>1796</v>
      </c>
      <c r="C25" s="490">
        <f>C26+C27+C28+C29+C30+C31+C32+C33+C34</f>
        <v>0</v>
      </c>
      <c r="D25" s="490">
        <f>D26+D27+D28+D29+D30+D31+D32+D33+D34</f>
        <v>0</v>
      </c>
      <c r="E25" s="490">
        <f>E26+E27+E28+E29+E30+E31+E32+E33+E34</f>
        <v>0</v>
      </c>
    </row>
    <row r="26" spans="1:5" x14ac:dyDescent="0.25">
      <c r="A26" s="487">
        <v>3100</v>
      </c>
      <c r="B26" s="488" t="s">
        <v>1797</v>
      </c>
      <c r="C26" s="489"/>
      <c r="D26" s="489"/>
      <c r="E26" s="489"/>
    </row>
    <row r="27" spans="1:5" x14ac:dyDescent="0.25">
      <c r="A27" s="487">
        <v>3200</v>
      </c>
      <c r="B27" s="488" t="s">
        <v>1798</v>
      </c>
      <c r="C27" s="489"/>
      <c r="D27" s="489"/>
      <c r="E27" s="489"/>
    </row>
    <row r="28" spans="1:5" x14ac:dyDescent="0.25">
      <c r="A28" s="487">
        <v>3300</v>
      </c>
      <c r="B28" s="488" t="s">
        <v>1799</v>
      </c>
      <c r="C28" s="489"/>
      <c r="D28" s="489"/>
      <c r="E28" s="489"/>
    </row>
    <row r="29" spans="1:5" x14ac:dyDescent="0.25">
      <c r="A29" s="487">
        <v>3400</v>
      </c>
      <c r="B29" s="488" t="s">
        <v>1800</v>
      </c>
      <c r="C29" s="489"/>
      <c r="D29" s="489"/>
      <c r="E29" s="489"/>
    </row>
    <row r="30" spans="1:5" x14ac:dyDescent="0.25">
      <c r="A30" s="487">
        <v>3500</v>
      </c>
      <c r="B30" s="491" t="s">
        <v>1801</v>
      </c>
      <c r="C30" s="489"/>
      <c r="D30" s="489"/>
      <c r="E30" s="489"/>
    </row>
    <row r="31" spans="1:5" x14ac:dyDescent="0.25">
      <c r="A31" s="487">
        <v>3600</v>
      </c>
      <c r="B31" s="488" t="s">
        <v>1802</v>
      </c>
      <c r="C31" s="489"/>
      <c r="D31" s="489"/>
      <c r="E31" s="489"/>
    </row>
    <row r="32" spans="1:5" x14ac:dyDescent="0.25">
      <c r="A32" s="487">
        <v>3700</v>
      </c>
      <c r="B32" s="488" t="s">
        <v>1803</v>
      </c>
      <c r="C32" s="489"/>
      <c r="D32" s="489"/>
      <c r="E32" s="489"/>
    </row>
    <row r="33" spans="1:5" x14ac:dyDescent="0.25">
      <c r="A33" s="487">
        <v>3800</v>
      </c>
      <c r="B33" s="488" t="s">
        <v>1804</v>
      </c>
      <c r="C33" s="489"/>
      <c r="D33" s="489"/>
      <c r="E33" s="489"/>
    </row>
    <row r="34" spans="1:5" x14ac:dyDescent="0.25">
      <c r="A34" s="487">
        <v>3900</v>
      </c>
      <c r="B34" s="488" t="s">
        <v>1805</v>
      </c>
      <c r="C34" s="489"/>
      <c r="D34" s="489"/>
      <c r="E34" s="489"/>
    </row>
    <row r="35" spans="1:5" x14ac:dyDescent="0.25">
      <c r="A35" s="485">
        <v>4000</v>
      </c>
      <c r="B35" s="492" t="s">
        <v>1806</v>
      </c>
      <c r="C35" s="490">
        <f>C36+C37+C38+C39+C40+C41+C42+C43+C44</f>
        <v>0</v>
      </c>
      <c r="D35" s="490">
        <f>D36+D37+D38+D39+D40+D41+D42+D43+D44</f>
        <v>0</v>
      </c>
      <c r="E35" s="490">
        <f>E36+E37+E38+E39+E40+E41+E42+E43+E44</f>
        <v>0</v>
      </c>
    </row>
    <row r="36" spans="1:5" x14ac:dyDescent="0.25">
      <c r="A36" s="487">
        <v>4100</v>
      </c>
      <c r="B36" s="488" t="s">
        <v>1807</v>
      </c>
      <c r="C36" s="489"/>
      <c r="D36" s="489"/>
      <c r="E36" s="489"/>
    </row>
    <row r="37" spans="1:5" x14ac:dyDescent="0.25">
      <c r="A37" s="487">
        <v>4200</v>
      </c>
      <c r="B37" s="488" t="s">
        <v>1808</v>
      </c>
      <c r="C37" s="489"/>
      <c r="D37" s="489"/>
      <c r="E37" s="489"/>
    </row>
    <row r="38" spans="1:5" x14ac:dyDescent="0.25">
      <c r="A38" s="487">
        <v>4300</v>
      </c>
      <c r="B38" s="488" t="s">
        <v>1809</v>
      </c>
      <c r="C38" s="489"/>
      <c r="D38" s="489"/>
      <c r="E38" s="489"/>
    </row>
    <row r="39" spans="1:5" x14ac:dyDescent="0.25">
      <c r="A39" s="487">
        <v>4400</v>
      </c>
      <c r="B39" s="488" t="s">
        <v>1810</v>
      </c>
      <c r="C39" s="489"/>
      <c r="D39" s="489"/>
      <c r="E39" s="489"/>
    </row>
    <row r="40" spans="1:5" x14ac:dyDescent="0.25">
      <c r="A40" s="487">
        <v>4500</v>
      </c>
      <c r="B40" s="488" t="s">
        <v>1811</v>
      </c>
      <c r="C40" s="489"/>
      <c r="D40" s="489"/>
      <c r="E40" s="489"/>
    </row>
    <row r="41" spans="1:5" x14ac:dyDescent="0.25">
      <c r="A41" s="487">
        <v>4600</v>
      </c>
      <c r="B41" s="488" t="s">
        <v>1812</v>
      </c>
      <c r="C41" s="489"/>
      <c r="D41" s="489"/>
      <c r="E41" s="489"/>
    </row>
    <row r="42" spans="1:5" x14ac:dyDescent="0.25">
      <c r="A42" s="487">
        <v>4700</v>
      </c>
      <c r="B42" s="488" t="s">
        <v>1813</v>
      </c>
      <c r="C42" s="489"/>
      <c r="D42" s="489"/>
      <c r="E42" s="489"/>
    </row>
    <row r="43" spans="1:5" x14ac:dyDescent="0.25">
      <c r="A43" s="487">
        <v>4800</v>
      </c>
      <c r="B43" s="488" t="s">
        <v>1814</v>
      </c>
      <c r="C43" s="489"/>
      <c r="D43" s="489"/>
      <c r="E43" s="489"/>
    </row>
    <row r="44" spans="1:5" x14ac:dyDescent="0.25">
      <c r="A44" s="487">
        <v>4900</v>
      </c>
      <c r="B44" s="488" t="s">
        <v>1815</v>
      </c>
      <c r="C44" s="489"/>
      <c r="D44" s="489"/>
      <c r="E44" s="489"/>
    </row>
    <row r="45" spans="1:5" x14ac:dyDescent="0.25">
      <c r="A45" s="485">
        <v>5000</v>
      </c>
      <c r="B45" s="492" t="s">
        <v>1816</v>
      </c>
      <c r="C45" s="490">
        <f>C46+C47+C48+C49+C50+C51+C52+C53+C54</f>
        <v>0</v>
      </c>
      <c r="D45" s="490">
        <f>D46+D47+D48+D49+D50+D51+D52+D53+D54</f>
        <v>0</v>
      </c>
      <c r="E45" s="490">
        <f>E46+E47+E48+E49+E50+E51+E52+E53+E54</f>
        <v>0</v>
      </c>
    </row>
    <row r="46" spans="1:5" x14ac:dyDescent="0.25">
      <c r="A46" s="487">
        <v>5100</v>
      </c>
      <c r="B46" s="488" t="s">
        <v>1817</v>
      </c>
      <c r="C46" s="489"/>
      <c r="D46" s="489"/>
      <c r="E46" s="489"/>
    </row>
    <row r="47" spans="1:5" x14ac:dyDescent="0.25">
      <c r="A47" s="487">
        <v>5200</v>
      </c>
      <c r="B47" s="488" t="s">
        <v>1818</v>
      </c>
      <c r="C47" s="489"/>
      <c r="D47" s="489"/>
      <c r="E47" s="489"/>
    </row>
    <row r="48" spans="1:5" x14ac:dyDescent="0.25">
      <c r="A48" s="487">
        <v>5300</v>
      </c>
      <c r="B48" s="488" t="s">
        <v>1819</v>
      </c>
      <c r="C48" s="489"/>
      <c r="D48" s="489"/>
      <c r="E48" s="489"/>
    </row>
    <row r="49" spans="1:5" x14ac:dyDescent="0.25">
      <c r="A49" s="487">
        <v>5400</v>
      </c>
      <c r="B49" s="488" t="s">
        <v>1820</v>
      </c>
      <c r="C49" s="489"/>
      <c r="D49" s="489"/>
      <c r="E49" s="489"/>
    </row>
    <row r="50" spans="1:5" x14ac:dyDescent="0.25">
      <c r="A50" s="487">
        <v>5500</v>
      </c>
      <c r="B50" s="488" t="s">
        <v>1821</v>
      </c>
      <c r="C50" s="489"/>
      <c r="D50" s="489"/>
      <c r="E50" s="489"/>
    </row>
    <row r="51" spans="1:5" x14ac:dyDescent="0.25">
      <c r="A51" s="487">
        <v>5600</v>
      </c>
      <c r="B51" s="488" t="s">
        <v>1822</v>
      </c>
      <c r="C51" s="489"/>
      <c r="D51" s="489"/>
      <c r="E51" s="489"/>
    </row>
    <row r="52" spans="1:5" x14ac:dyDescent="0.25">
      <c r="A52" s="487">
        <v>5700</v>
      </c>
      <c r="B52" s="488" t="s">
        <v>1823</v>
      </c>
      <c r="C52" s="489"/>
      <c r="D52" s="489"/>
      <c r="E52" s="489"/>
    </row>
    <row r="53" spans="1:5" x14ac:dyDescent="0.25">
      <c r="A53" s="487">
        <v>5800</v>
      </c>
      <c r="B53" s="488" t="s">
        <v>1824</v>
      </c>
      <c r="C53" s="489"/>
      <c r="D53" s="489"/>
      <c r="E53" s="489"/>
    </row>
    <row r="54" spans="1:5" x14ac:dyDescent="0.25">
      <c r="A54" s="487">
        <v>5900</v>
      </c>
      <c r="B54" s="488" t="s">
        <v>1825</v>
      </c>
      <c r="C54" s="489"/>
      <c r="D54" s="489"/>
      <c r="E54" s="489"/>
    </row>
    <row r="55" spans="1:5" x14ac:dyDescent="0.25">
      <c r="A55" s="485">
        <v>6000</v>
      </c>
      <c r="B55" s="485" t="s">
        <v>1826</v>
      </c>
      <c r="C55" s="493">
        <f>C56+C57+C58</f>
        <v>0</v>
      </c>
      <c r="D55" s="493">
        <f>D56+D57+D58</f>
        <v>0</v>
      </c>
      <c r="E55" s="493">
        <f>E56+E57+E58</f>
        <v>0</v>
      </c>
    </row>
    <row r="56" spans="1:5" x14ac:dyDescent="0.25">
      <c r="A56" s="487">
        <v>6100</v>
      </c>
      <c r="B56" s="488" t="s">
        <v>1827</v>
      </c>
      <c r="C56" s="489"/>
      <c r="D56" s="489"/>
      <c r="E56" s="489"/>
    </row>
    <row r="57" spans="1:5" x14ac:dyDescent="0.25">
      <c r="A57" s="487">
        <v>6200</v>
      </c>
      <c r="B57" s="488" t="s">
        <v>1828</v>
      </c>
      <c r="C57" s="489"/>
      <c r="D57" s="489"/>
      <c r="E57" s="489"/>
    </row>
    <row r="58" spans="1:5" x14ac:dyDescent="0.25">
      <c r="A58" s="487">
        <v>6300</v>
      </c>
      <c r="B58" s="488" t="s">
        <v>1829</v>
      </c>
      <c r="C58" s="489"/>
      <c r="D58" s="489"/>
      <c r="E58" s="489"/>
    </row>
    <row r="59" spans="1:5" x14ac:dyDescent="0.25">
      <c r="A59" s="485">
        <v>7000</v>
      </c>
      <c r="B59" s="494" t="s">
        <v>1830</v>
      </c>
      <c r="C59" s="490">
        <f>C60+C61+C62+C63+C64+C65+C66+C67</f>
        <v>0</v>
      </c>
      <c r="D59" s="490">
        <f>D60+D61+D62+D63+D64+D65+D66+D67</f>
        <v>0</v>
      </c>
      <c r="E59" s="490">
        <f>E60+E61+E62+E63+E64+E65+E66+E67</f>
        <v>0</v>
      </c>
    </row>
    <row r="60" spans="1:5" x14ac:dyDescent="0.25">
      <c r="A60" s="487">
        <v>7100</v>
      </c>
      <c r="B60" s="488" t="s">
        <v>1831</v>
      </c>
      <c r="C60" s="489"/>
      <c r="D60" s="489"/>
      <c r="E60" s="489"/>
    </row>
    <row r="61" spans="1:5" x14ac:dyDescent="0.25">
      <c r="A61" s="487">
        <v>7200</v>
      </c>
      <c r="B61" s="488" t="s">
        <v>1832</v>
      </c>
      <c r="C61" s="489"/>
      <c r="D61" s="489"/>
      <c r="E61" s="489"/>
    </row>
    <row r="62" spans="1:5" x14ac:dyDescent="0.25">
      <c r="A62" s="487">
        <v>7300</v>
      </c>
      <c r="B62" s="488" t="s">
        <v>1833</v>
      </c>
      <c r="C62" s="489"/>
      <c r="D62" s="489"/>
      <c r="E62" s="489"/>
    </row>
    <row r="63" spans="1:5" x14ac:dyDescent="0.25">
      <c r="A63" s="487">
        <v>7400</v>
      </c>
      <c r="B63" s="488" t="s">
        <v>1834</v>
      </c>
      <c r="C63" s="489"/>
      <c r="D63" s="489"/>
      <c r="E63" s="489"/>
    </row>
    <row r="64" spans="1:5" x14ac:dyDescent="0.25">
      <c r="A64" s="487">
        <v>7500</v>
      </c>
      <c r="B64" s="488" t="s">
        <v>1835</v>
      </c>
      <c r="C64" s="489"/>
      <c r="D64" s="489"/>
      <c r="E64" s="489"/>
    </row>
    <row r="65" spans="1:5" x14ac:dyDescent="0.25">
      <c r="A65" s="487"/>
      <c r="B65" s="495" t="s">
        <v>1836</v>
      </c>
      <c r="C65" s="489"/>
      <c r="D65" s="489"/>
      <c r="E65" s="489"/>
    </row>
    <row r="66" spans="1:5" x14ac:dyDescent="0.25">
      <c r="A66" s="487">
        <v>7600</v>
      </c>
      <c r="B66" s="488" t="s">
        <v>1837</v>
      </c>
      <c r="C66" s="489"/>
      <c r="D66" s="489"/>
      <c r="E66" s="489"/>
    </row>
    <row r="67" spans="1:5" x14ac:dyDescent="0.25">
      <c r="A67" s="487">
        <v>7900</v>
      </c>
      <c r="B67" s="488" t="s">
        <v>1838</v>
      </c>
      <c r="C67" s="489"/>
      <c r="D67" s="489"/>
      <c r="E67" s="489"/>
    </row>
    <row r="68" spans="1:5" x14ac:dyDescent="0.25">
      <c r="A68" s="485">
        <v>8000</v>
      </c>
      <c r="B68" s="485" t="s">
        <v>1839</v>
      </c>
      <c r="C68" s="493">
        <f>C69+C70+C71</f>
        <v>0</v>
      </c>
      <c r="D68" s="493">
        <f>D69+D70+D71</f>
        <v>0</v>
      </c>
      <c r="E68" s="493">
        <f>E69+E70+E71</f>
        <v>0</v>
      </c>
    </row>
    <row r="69" spans="1:5" x14ac:dyDescent="0.25">
      <c r="A69" s="487">
        <v>8100</v>
      </c>
      <c r="B69" s="488" t="s">
        <v>1840</v>
      </c>
      <c r="C69" s="489"/>
      <c r="D69" s="489"/>
      <c r="E69" s="489"/>
    </row>
    <row r="70" spans="1:5" x14ac:dyDescent="0.25">
      <c r="A70" s="487">
        <v>8300</v>
      </c>
      <c r="B70" s="488" t="s">
        <v>1841</v>
      </c>
      <c r="C70" s="489"/>
      <c r="D70" s="489"/>
      <c r="E70" s="489"/>
    </row>
    <row r="71" spans="1:5" x14ac:dyDescent="0.25">
      <c r="A71" s="487">
        <v>8500</v>
      </c>
      <c r="B71" s="488" t="s">
        <v>1842</v>
      </c>
      <c r="C71" s="489"/>
      <c r="D71" s="489"/>
      <c r="E71" s="489"/>
    </row>
    <row r="72" spans="1:5" x14ac:dyDescent="0.25">
      <c r="A72" s="485">
        <v>9000</v>
      </c>
      <c r="B72" s="485" t="s">
        <v>1843</v>
      </c>
      <c r="C72" s="490">
        <f>C73+C74+C75+C76+C77+C78+C79</f>
        <v>0</v>
      </c>
      <c r="D72" s="490">
        <f>D73+D74+D75+D76+D77+D78+D79</f>
        <v>0</v>
      </c>
      <c r="E72" s="490">
        <f>E73+E74+E75+E76+E77+E78+E79</f>
        <v>0</v>
      </c>
    </row>
    <row r="73" spans="1:5" x14ac:dyDescent="0.25">
      <c r="A73" s="487">
        <v>9100</v>
      </c>
      <c r="B73" s="488" t="s">
        <v>1844</v>
      </c>
      <c r="C73" s="489"/>
      <c r="D73" s="489"/>
      <c r="E73" s="489"/>
    </row>
    <row r="74" spans="1:5" x14ac:dyDescent="0.25">
      <c r="A74" s="487">
        <v>9200</v>
      </c>
      <c r="B74" s="488" t="s">
        <v>1845</v>
      </c>
      <c r="C74" s="489"/>
      <c r="D74" s="489"/>
      <c r="E74" s="489"/>
    </row>
    <row r="75" spans="1:5" x14ac:dyDescent="0.25">
      <c r="A75" s="487">
        <v>9300</v>
      </c>
      <c r="B75" s="488" t="s">
        <v>1846</v>
      </c>
      <c r="C75" s="489"/>
      <c r="D75" s="489"/>
      <c r="E75" s="489"/>
    </row>
    <row r="76" spans="1:5" x14ac:dyDescent="0.25">
      <c r="A76" s="487">
        <v>9400</v>
      </c>
      <c r="B76" s="488" t="s">
        <v>1847</v>
      </c>
      <c r="C76" s="489"/>
      <c r="D76" s="489"/>
      <c r="E76" s="489"/>
    </row>
    <row r="77" spans="1:5" x14ac:dyDescent="0.25">
      <c r="A77" s="487">
        <v>9500</v>
      </c>
      <c r="B77" s="488" t="s">
        <v>1848</v>
      </c>
      <c r="C77" s="489"/>
      <c r="D77" s="489"/>
      <c r="E77" s="489"/>
    </row>
    <row r="78" spans="1:5" x14ac:dyDescent="0.25">
      <c r="A78" s="487">
        <v>9600</v>
      </c>
      <c r="B78" s="488" t="s">
        <v>1849</v>
      </c>
      <c r="C78" s="489"/>
      <c r="D78" s="489"/>
      <c r="E78" s="489"/>
    </row>
    <row r="79" spans="1:5" x14ac:dyDescent="0.25">
      <c r="A79" s="487">
        <v>9900</v>
      </c>
      <c r="B79" s="488" t="s">
        <v>1850</v>
      </c>
      <c r="C79" s="489"/>
      <c r="D79" s="489"/>
      <c r="E79" s="489"/>
    </row>
    <row r="80" spans="1:5" x14ac:dyDescent="0.25">
      <c r="A80" s="481"/>
      <c r="B80" s="482" t="s">
        <v>1851</v>
      </c>
      <c r="C80" s="496">
        <f>C81+C89+C99+C109+C119+C129+C133+C142+C146</f>
        <v>0</v>
      </c>
      <c r="D80" s="496">
        <f>D81+D89+D99+D109+D119+D129+D133+D142+D146</f>
        <v>0</v>
      </c>
      <c r="E80" s="496">
        <f>E81+E89+E99+E109+E119+E129+E133+E142+E146</f>
        <v>0</v>
      </c>
    </row>
    <row r="81" spans="1:5" x14ac:dyDescent="0.25">
      <c r="A81" s="484">
        <v>1000</v>
      </c>
      <c r="B81" s="485" t="s">
        <v>1852</v>
      </c>
      <c r="C81" s="490">
        <f>C82+C83+C84+C85+C86+C87+C88</f>
        <v>0</v>
      </c>
      <c r="D81" s="490">
        <f>D82+D83+D84+D85+D86+D87+D88</f>
        <v>0</v>
      </c>
      <c r="E81" s="490">
        <f>E82+E83+E84+E85+E86+E87+E88</f>
        <v>0</v>
      </c>
    </row>
    <row r="82" spans="1:5" x14ac:dyDescent="0.25">
      <c r="A82" s="487">
        <v>1100</v>
      </c>
      <c r="B82" s="488" t="s">
        <v>1780</v>
      </c>
      <c r="C82" s="489"/>
      <c r="D82" s="489"/>
      <c r="E82" s="489"/>
    </row>
    <row r="83" spans="1:5" x14ac:dyDescent="0.25">
      <c r="A83" s="487">
        <v>1200</v>
      </c>
      <c r="B83" s="488" t="s">
        <v>1781</v>
      </c>
      <c r="C83" s="489"/>
      <c r="D83" s="489"/>
      <c r="E83" s="489"/>
    </row>
    <row r="84" spans="1:5" x14ac:dyDescent="0.25">
      <c r="A84" s="487">
        <v>1300</v>
      </c>
      <c r="B84" s="488" t="s">
        <v>1782</v>
      </c>
      <c r="C84" s="489"/>
      <c r="D84" s="489"/>
      <c r="E84" s="489"/>
    </row>
    <row r="85" spans="1:5" x14ac:dyDescent="0.25">
      <c r="A85" s="487">
        <v>1400</v>
      </c>
      <c r="B85" s="488" t="s">
        <v>1783</v>
      </c>
      <c r="C85" s="489"/>
      <c r="D85" s="489"/>
      <c r="E85" s="489"/>
    </row>
    <row r="86" spans="1:5" x14ac:dyDescent="0.25">
      <c r="A86" s="487">
        <v>1500</v>
      </c>
      <c r="B86" s="488" t="s">
        <v>1784</v>
      </c>
      <c r="C86" s="489"/>
      <c r="D86" s="489"/>
      <c r="E86" s="489"/>
    </row>
    <row r="87" spans="1:5" x14ac:dyDescent="0.25">
      <c r="A87" s="487">
        <v>1600</v>
      </c>
      <c r="B87" s="488" t="s">
        <v>1785</v>
      </c>
      <c r="C87" s="489"/>
      <c r="D87" s="489"/>
      <c r="E87" s="489"/>
    </row>
    <row r="88" spans="1:5" x14ac:dyDescent="0.25">
      <c r="A88" s="487">
        <v>1700</v>
      </c>
      <c r="B88" s="488" t="s">
        <v>1786</v>
      </c>
      <c r="C88" s="489"/>
      <c r="D88" s="489"/>
      <c r="E88" s="489"/>
    </row>
    <row r="89" spans="1:5" x14ac:dyDescent="0.25">
      <c r="A89" s="485">
        <v>2000</v>
      </c>
      <c r="B89" s="485" t="s">
        <v>1853</v>
      </c>
      <c r="C89" s="490">
        <f>C90+C91+C92+C93+C94+C95+C96+C97+C98</f>
        <v>0</v>
      </c>
      <c r="D89" s="490">
        <f>D90+D91+D92+D93+D94+D95+D96+D97+D98</f>
        <v>0</v>
      </c>
      <c r="E89" s="490">
        <f>E90+E91+E92+E93+E94+E95+E96+E97+E98</f>
        <v>0</v>
      </c>
    </row>
    <row r="90" spans="1:5" x14ac:dyDescent="0.25">
      <c r="A90" s="487">
        <v>2100</v>
      </c>
      <c r="B90" s="491" t="s">
        <v>1787</v>
      </c>
      <c r="C90" s="489"/>
      <c r="D90" s="489"/>
      <c r="E90" s="489"/>
    </row>
    <row r="91" spans="1:5" x14ac:dyDescent="0.25">
      <c r="A91" s="487">
        <v>2200</v>
      </c>
      <c r="B91" s="488" t="s">
        <v>1788</v>
      </c>
      <c r="C91" s="489"/>
      <c r="D91" s="489"/>
      <c r="E91" s="489"/>
    </row>
    <row r="92" spans="1:5" x14ac:dyDescent="0.25">
      <c r="A92" s="487">
        <v>2300</v>
      </c>
      <c r="B92" s="488" t="s">
        <v>1789</v>
      </c>
      <c r="C92" s="489"/>
      <c r="D92" s="489"/>
      <c r="E92" s="489"/>
    </row>
    <row r="93" spans="1:5" x14ac:dyDescent="0.25">
      <c r="A93" s="487">
        <v>2400</v>
      </c>
      <c r="B93" s="488" t="s">
        <v>1790</v>
      </c>
      <c r="C93" s="489"/>
      <c r="D93" s="489"/>
      <c r="E93" s="489"/>
    </row>
    <row r="94" spans="1:5" x14ac:dyDescent="0.25">
      <c r="A94" s="487">
        <v>2500</v>
      </c>
      <c r="B94" s="488" t="s">
        <v>1791</v>
      </c>
      <c r="C94" s="489"/>
      <c r="D94" s="489"/>
      <c r="E94" s="489"/>
    </row>
    <row r="95" spans="1:5" x14ac:dyDescent="0.25">
      <c r="A95" s="487">
        <v>2600</v>
      </c>
      <c r="B95" s="488" t="s">
        <v>1792</v>
      </c>
      <c r="C95" s="489"/>
      <c r="D95" s="489"/>
      <c r="E95" s="489"/>
    </row>
    <row r="96" spans="1:5" x14ac:dyDescent="0.25">
      <c r="A96" s="487">
        <v>2700</v>
      </c>
      <c r="B96" s="488" t="s">
        <v>1793</v>
      </c>
      <c r="C96" s="489"/>
      <c r="D96" s="489"/>
      <c r="E96" s="489"/>
    </row>
    <row r="97" spans="1:5" x14ac:dyDescent="0.25">
      <c r="A97" s="487">
        <v>2800</v>
      </c>
      <c r="B97" s="488" t="s">
        <v>1794</v>
      </c>
      <c r="C97" s="489"/>
      <c r="D97" s="489"/>
      <c r="E97" s="489"/>
    </row>
    <row r="98" spans="1:5" x14ac:dyDescent="0.25">
      <c r="A98" s="487">
        <v>2900</v>
      </c>
      <c r="B98" s="488" t="s">
        <v>1795</v>
      </c>
      <c r="C98" s="489"/>
      <c r="D98" s="489"/>
      <c r="E98" s="489"/>
    </row>
    <row r="99" spans="1:5" x14ac:dyDescent="0.25">
      <c r="A99" s="485">
        <v>3000</v>
      </c>
      <c r="B99" s="485" t="s">
        <v>1796</v>
      </c>
      <c r="C99" s="490">
        <f>C100+C101+C102+C103+C104+C105+C106+C107+C108</f>
        <v>0</v>
      </c>
      <c r="D99" s="490">
        <f>D100+D101+D102+D103+D104+D105+D106+D107+D108</f>
        <v>0</v>
      </c>
      <c r="E99" s="490">
        <f>E100+E101+E102+E103+E104+E105+E106+E107+E108</f>
        <v>0</v>
      </c>
    </row>
    <row r="100" spans="1:5" x14ac:dyDescent="0.25">
      <c r="A100" s="487">
        <v>3100</v>
      </c>
      <c r="B100" s="488" t="s">
        <v>1797</v>
      </c>
      <c r="C100" s="489"/>
      <c r="D100" s="489"/>
      <c r="E100" s="489"/>
    </row>
    <row r="101" spans="1:5" x14ac:dyDescent="0.25">
      <c r="A101" s="487">
        <v>3200</v>
      </c>
      <c r="B101" s="488" t="s">
        <v>1798</v>
      </c>
      <c r="C101" s="489"/>
      <c r="D101" s="489"/>
      <c r="E101" s="489"/>
    </row>
    <row r="102" spans="1:5" x14ac:dyDescent="0.25">
      <c r="A102" s="487">
        <v>3300</v>
      </c>
      <c r="B102" s="488" t="s">
        <v>1799</v>
      </c>
      <c r="C102" s="489"/>
      <c r="D102" s="489"/>
      <c r="E102" s="489"/>
    </row>
    <row r="103" spans="1:5" x14ac:dyDescent="0.25">
      <c r="A103" s="487">
        <v>3400</v>
      </c>
      <c r="B103" s="488" t="s">
        <v>1800</v>
      </c>
      <c r="C103" s="489"/>
      <c r="D103" s="489"/>
      <c r="E103" s="489"/>
    </row>
    <row r="104" spans="1:5" x14ac:dyDescent="0.25">
      <c r="A104" s="487">
        <v>3500</v>
      </c>
      <c r="B104" s="491" t="s">
        <v>1801</v>
      </c>
      <c r="C104" s="489"/>
      <c r="D104" s="489"/>
      <c r="E104" s="489"/>
    </row>
    <row r="105" spans="1:5" x14ac:dyDescent="0.25">
      <c r="A105" s="487">
        <v>3600</v>
      </c>
      <c r="B105" s="488" t="s">
        <v>1802</v>
      </c>
      <c r="C105" s="489"/>
      <c r="D105" s="489"/>
      <c r="E105" s="489"/>
    </row>
    <row r="106" spans="1:5" x14ac:dyDescent="0.25">
      <c r="A106" s="487">
        <v>3700</v>
      </c>
      <c r="B106" s="488" t="s">
        <v>1803</v>
      </c>
      <c r="C106" s="489"/>
      <c r="D106" s="489"/>
      <c r="E106" s="489"/>
    </row>
    <row r="107" spans="1:5" x14ac:dyDescent="0.25">
      <c r="A107" s="487">
        <v>3800</v>
      </c>
      <c r="B107" s="488" t="s">
        <v>1804</v>
      </c>
      <c r="C107" s="489"/>
      <c r="D107" s="489"/>
      <c r="E107" s="489"/>
    </row>
    <row r="108" spans="1:5" x14ac:dyDescent="0.25">
      <c r="A108" s="487">
        <v>3900</v>
      </c>
      <c r="B108" s="488" t="s">
        <v>1805</v>
      </c>
      <c r="C108" s="489"/>
      <c r="D108" s="489"/>
      <c r="E108" s="489"/>
    </row>
    <row r="109" spans="1:5" x14ac:dyDescent="0.25">
      <c r="A109" s="485">
        <v>4000</v>
      </c>
      <c r="B109" s="492" t="s">
        <v>1806</v>
      </c>
      <c r="C109" s="490">
        <f>C110+C111+C112+C113+C114+C115+C116+C117+C118</f>
        <v>0</v>
      </c>
      <c r="D109" s="490">
        <f>D110+D111+D112+D113+D114+D115+D116+D117+D118</f>
        <v>0</v>
      </c>
      <c r="E109" s="490">
        <f>E110+E111+E112+E113+E114+E115+E116+E117+E118</f>
        <v>0</v>
      </c>
    </row>
    <row r="110" spans="1:5" x14ac:dyDescent="0.25">
      <c r="A110" s="487">
        <v>4100</v>
      </c>
      <c r="B110" s="488" t="s">
        <v>1807</v>
      </c>
      <c r="C110" s="489"/>
      <c r="D110" s="489"/>
      <c r="E110" s="489"/>
    </row>
    <row r="111" spans="1:5" x14ac:dyDescent="0.25">
      <c r="A111" s="487">
        <v>4200</v>
      </c>
      <c r="B111" s="488" t="s">
        <v>1808</v>
      </c>
      <c r="C111" s="489"/>
      <c r="D111" s="489"/>
      <c r="E111" s="489"/>
    </row>
    <row r="112" spans="1:5" x14ac:dyDescent="0.25">
      <c r="A112" s="487">
        <v>4300</v>
      </c>
      <c r="B112" s="488" t="s">
        <v>1809</v>
      </c>
      <c r="C112" s="489"/>
      <c r="D112" s="489"/>
      <c r="E112" s="489"/>
    </row>
    <row r="113" spans="1:5" x14ac:dyDescent="0.25">
      <c r="A113" s="487">
        <v>4400</v>
      </c>
      <c r="B113" s="488" t="s">
        <v>1810</v>
      </c>
      <c r="C113" s="489"/>
      <c r="D113" s="489"/>
      <c r="E113" s="489"/>
    </row>
    <row r="114" spans="1:5" x14ac:dyDescent="0.25">
      <c r="A114" s="487">
        <v>4500</v>
      </c>
      <c r="B114" s="488" t="s">
        <v>1811</v>
      </c>
      <c r="C114" s="489"/>
      <c r="D114" s="489"/>
      <c r="E114" s="489"/>
    </row>
    <row r="115" spans="1:5" x14ac:dyDescent="0.25">
      <c r="A115" s="487">
        <v>4600</v>
      </c>
      <c r="B115" s="488" t="s">
        <v>1812</v>
      </c>
      <c r="C115" s="489"/>
      <c r="D115" s="489"/>
      <c r="E115" s="489"/>
    </row>
    <row r="116" spans="1:5" x14ac:dyDescent="0.25">
      <c r="A116" s="487">
        <v>4700</v>
      </c>
      <c r="B116" s="488" t="s">
        <v>1813</v>
      </c>
      <c r="C116" s="489"/>
      <c r="D116" s="489"/>
      <c r="E116" s="489"/>
    </row>
    <row r="117" spans="1:5" x14ac:dyDescent="0.25">
      <c r="A117" s="487">
        <v>4800</v>
      </c>
      <c r="B117" s="488" t="s">
        <v>1814</v>
      </c>
      <c r="C117" s="489"/>
      <c r="D117" s="489"/>
      <c r="E117" s="489"/>
    </row>
    <row r="118" spans="1:5" x14ac:dyDescent="0.25">
      <c r="A118" s="487">
        <v>4900</v>
      </c>
      <c r="B118" s="488" t="s">
        <v>1815</v>
      </c>
      <c r="C118" s="489"/>
      <c r="D118" s="489"/>
      <c r="E118" s="489"/>
    </row>
    <row r="119" spans="1:5" x14ac:dyDescent="0.25">
      <c r="A119" s="485">
        <v>5000</v>
      </c>
      <c r="B119" s="492" t="s">
        <v>1816</v>
      </c>
      <c r="C119" s="493">
        <f>C120+C121+C122+C123+C124+C125+C126+C127+C128</f>
        <v>0</v>
      </c>
      <c r="D119" s="493">
        <f>D120+D121+D122+D123+D124+D125+D126+D127+D128</f>
        <v>0</v>
      </c>
      <c r="E119" s="493">
        <f>E120+E121+E122+E123+E124+E125+E126+E127+E128</f>
        <v>0</v>
      </c>
    </row>
    <row r="120" spans="1:5" x14ac:dyDescent="0.25">
      <c r="A120" s="487">
        <v>5100</v>
      </c>
      <c r="B120" s="488" t="s">
        <v>1817</v>
      </c>
      <c r="C120" s="489"/>
      <c r="D120" s="489"/>
      <c r="E120" s="489"/>
    </row>
    <row r="121" spans="1:5" x14ac:dyDescent="0.25">
      <c r="A121" s="487">
        <v>5200</v>
      </c>
      <c r="B121" s="488" t="s">
        <v>1818</v>
      </c>
      <c r="C121" s="489"/>
      <c r="D121" s="489"/>
      <c r="E121" s="489"/>
    </row>
    <row r="122" spans="1:5" x14ac:dyDescent="0.25">
      <c r="A122" s="487">
        <v>5300</v>
      </c>
      <c r="B122" s="488" t="s">
        <v>1819</v>
      </c>
      <c r="C122" s="489"/>
      <c r="D122" s="489"/>
      <c r="E122" s="489"/>
    </row>
    <row r="123" spans="1:5" x14ac:dyDescent="0.25">
      <c r="A123" s="487">
        <v>5400</v>
      </c>
      <c r="B123" s="488" t="s">
        <v>1820</v>
      </c>
      <c r="C123" s="489"/>
      <c r="D123" s="489"/>
      <c r="E123" s="489"/>
    </row>
    <row r="124" spans="1:5" x14ac:dyDescent="0.25">
      <c r="A124" s="487">
        <v>5500</v>
      </c>
      <c r="B124" s="488" t="s">
        <v>1821</v>
      </c>
      <c r="C124" s="489"/>
      <c r="D124" s="489"/>
      <c r="E124" s="489"/>
    </row>
    <row r="125" spans="1:5" x14ac:dyDescent="0.25">
      <c r="A125" s="487">
        <v>5600</v>
      </c>
      <c r="B125" s="488" t="s">
        <v>1822</v>
      </c>
      <c r="C125" s="489"/>
      <c r="D125" s="489"/>
      <c r="E125" s="489"/>
    </row>
    <row r="126" spans="1:5" x14ac:dyDescent="0.25">
      <c r="A126" s="487">
        <v>5700</v>
      </c>
      <c r="B126" s="488" t="s">
        <v>1823</v>
      </c>
      <c r="C126" s="489"/>
      <c r="D126" s="489"/>
      <c r="E126" s="489"/>
    </row>
    <row r="127" spans="1:5" x14ac:dyDescent="0.25">
      <c r="A127" s="487">
        <v>5800</v>
      </c>
      <c r="B127" s="488" t="s">
        <v>1824</v>
      </c>
      <c r="C127" s="489"/>
      <c r="D127" s="489"/>
      <c r="E127" s="489"/>
    </row>
    <row r="128" spans="1:5" x14ac:dyDescent="0.25">
      <c r="A128" s="487">
        <v>5900</v>
      </c>
      <c r="B128" s="488" t="s">
        <v>1825</v>
      </c>
      <c r="C128" s="489"/>
      <c r="D128" s="489"/>
      <c r="E128" s="489"/>
    </row>
    <row r="129" spans="1:5" x14ac:dyDescent="0.25">
      <c r="A129" s="485">
        <v>6000</v>
      </c>
      <c r="B129" s="485" t="s">
        <v>1826</v>
      </c>
      <c r="C129" s="493">
        <f>C130+C131+C132</f>
        <v>0</v>
      </c>
      <c r="D129" s="493">
        <f>D130+D131+D132</f>
        <v>0</v>
      </c>
      <c r="E129" s="493">
        <f>E130+E131+E132</f>
        <v>0</v>
      </c>
    </row>
    <row r="130" spans="1:5" x14ac:dyDescent="0.25">
      <c r="A130" s="487">
        <v>6100</v>
      </c>
      <c r="B130" s="488" t="s">
        <v>1827</v>
      </c>
      <c r="C130" s="489"/>
      <c r="D130" s="489"/>
      <c r="E130" s="489"/>
    </row>
    <row r="131" spans="1:5" x14ac:dyDescent="0.25">
      <c r="A131" s="487">
        <v>6200</v>
      </c>
      <c r="B131" s="488" t="s">
        <v>1828</v>
      </c>
      <c r="C131" s="489"/>
      <c r="D131" s="489"/>
      <c r="E131" s="489"/>
    </row>
    <row r="132" spans="1:5" x14ac:dyDescent="0.25">
      <c r="A132" s="487">
        <v>6300</v>
      </c>
      <c r="B132" s="488" t="s">
        <v>1829</v>
      </c>
      <c r="C132" s="489"/>
      <c r="D132" s="489"/>
      <c r="E132" s="489"/>
    </row>
    <row r="133" spans="1:5" x14ac:dyDescent="0.25">
      <c r="A133" s="485">
        <v>7000</v>
      </c>
      <c r="B133" s="492" t="s">
        <v>1854</v>
      </c>
      <c r="C133" s="490">
        <f>C134+C135+C136+C137+C138+C140+C141</f>
        <v>0</v>
      </c>
      <c r="D133" s="490">
        <f>D134+D135+D136+D137+D138+D140+D141</f>
        <v>0</v>
      </c>
      <c r="E133" s="490">
        <f>E134+E135+E136+E137+E138+E140+E141</f>
        <v>0</v>
      </c>
    </row>
    <row r="134" spans="1:5" x14ac:dyDescent="0.25">
      <c r="A134" s="487">
        <v>7100</v>
      </c>
      <c r="B134" s="488" t="s">
        <v>1831</v>
      </c>
      <c r="C134" s="489"/>
      <c r="D134" s="489"/>
      <c r="E134" s="489"/>
    </row>
    <row r="135" spans="1:5" x14ac:dyDescent="0.25">
      <c r="A135" s="487">
        <v>7200</v>
      </c>
      <c r="B135" s="488" t="s">
        <v>1832</v>
      </c>
      <c r="C135" s="489"/>
      <c r="D135" s="489"/>
      <c r="E135" s="489"/>
    </row>
    <row r="136" spans="1:5" x14ac:dyDescent="0.25">
      <c r="A136" s="487">
        <v>7300</v>
      </c>
      <c r="B136" s="488" t="s">
        <v>1833</v>
      </c>
      <c r="C136" s="489"/>
      <c r="D136" s="489"/>
      <c r="E136" s="489"/>
    </row>
    <row r="137" spans="1:5" x14ac:dyDescent="0.25">
      <c r="A137" s="487">
        <v>7400</v>
      </c>
      <c r="B137" s="488" t="s">
        <v>1834</v>
      </c>
      <c r="C137" s="489"/>
      <c r="D137" s="489"/>
      <c r="E137" s="489"/>
    </row>
    <row r="138" spans="1:5" x14ac:dyDescent="0.25">
      <c r="A138" s="487">
        <v>7500</v>
      </c>
      <c r="B138" s="488" t="s">
        <v>1835</v>
      </c>
      <c r="C138" s="489"/>
      <c r="D138" s="489"/>
      <c r="E138" s="489"/>
    </row>
    <row r="139" spans="1:5" x14ac:dyDescent="0.25">
      <c r="A139" s="487"/>
      <c r="B139" s="488" t="s">
        <v>1855</v>
      </c>
      <c r="C139" s="489"/>
      <c r="D139" s="489"/>
      <c r="E139" s="489"/>
    </row>
    <row r="140" spans="1:5" x14ac:dyDescent="0.25">
      <c r="A140" s="487">
        <v>7600</v>
      </c>
      <c r="B140" s="488" t="s">
        <v>1837</v>
      </c>
      <c r="C140" s="489"/>
      <c r="D140" s="489"/>
      <c r="E140" s="489"/>
    </row>
    <row r="141" spans="1:5" x14ac:dyDescent="0.25">
      <c r="A141" s="487">
        <v>7900</v>
      </c>
      <c r="B141" s="488" t="s">
        <v>1838</v>
      </c>
      <c r="C141" s="489"/>
      <c r="D141" s="489"/>
      <c r="E141" s="489"/>
    </row>
    <row r="142" spans="1:5" x14ac:dyDescent="0.25">
      <c r="A142" s="485">
        <v>8000</v>
      </c>
      <c r="B142" s="485" t="s">
        <v>1839</v>
      </c>
      <c r="C142" s="490">
        <f>C143+C144+C145</f>
        <v>0</v>
      </c>
      <c r="D142" s="490">
        <f>D143+D144+D145</f>
        <v>0</v>
      </c>
      <c r="E142" s="490">
        <f>E143+E144+E145</f>
        <v>0</v>
      </c>
    </row>
    <row r="143" spans="1:5" x14ac:dyDescent="0.25">
      <c r="A143" s="487">
        <v>8100</v>
      </c>
      <c r="B143" s="488" t="s">
        <v>1840</v>
      </c>
      <c r="C143" s="489"/>
      <c r="D143" s="489"/>
      <c r="E143" s="489"/>
    </row>
    <row r="144" spans="1:5" x14ac:dyDescent="0.25">
      <c r="A144" s="487">
        <v>8300</v>
      </c>
      <c r="B144" s="488" t="s">
        <v>1841</v>
      </c>
      <c r="C144" s="489"/>
      <c r="D144" s="489"/>
      <c r="E144" s="489"/>
    </row>
    <row r="145" spans="1:5" x14ac:dyDescent="0.25">
      <c r="A145" s="487">
        <v>8500</v>
      </c>
      <c r="B145" s="488" t="s">
        <v>1842</v>
      </c>
      <c r="C145" s="489"/>
      <c r="D145" s="489"/>
      <c r="E145" s="489"/>
    </row>
    <row r="146" spans="1:5" x14ac:dyDescent="0.25">
      <c r="A146" s="485">
        <v>9000</v>
      </c>
      <c r="B146" s="485" t="s">
        <v>1843</v>
      </c>
      <c r="C146" s="490">
        <f>C147+C148+C149+C150+C151+C152+C153</f>
        <v>0</v>
      </c>
      <c r="D146" s="490">
        <f>D147+D148+D149+D150+D151+D152+D153</f>
        <v>0</v>
      </c>
      <c r="E146" s="490">
        <f>E147+E148+E149+E150+E151+E152+E153</f>
        <v>0</v>
      </c>
    </row>
    <row r="147" spans="1:5" x14ac:dyDescent="0.25">
      <c r="A147" s="487">
        <v>9100</v>
      </c>
      <c r="B147" s="488" t="s">
        <v>1844</v>
      </c>
      <c r="C147" s="489"/>
      <c r="D147" s="489"/>
      <c r="E147" s="489"/>
    </row>
    <row r="148" spans="1:5" x14ac:dyDescent="0.25">
      <c r="A148" s="487">
        <v>9200</v>
      </c>
      <c r="B148" s="488" t="s">
        <v>1845</v>
      </c>
      <c r="C148" s="489"/>
      <c r="D148" s="489"/>
      <c r="E148" s="489"/>
    </row>
    <row r="149" spans="1:5" x14ac:dyDescent="0.25">
      <c r="A149" s="487">
        <v>9300</v>
      </c>
      <c r="B149" s="488" t="s">
        <v>1846</v>
      </c>
      <c r="C149" s="489"/>
      <c r="D149" s="489"/>
      <c r="E149" s="489"/>
    </row>
    <row r="150" spans="1:5" x14ac:dyDescent="0.25">
      <c r="A150" s="487">
        <v>9400</v>
      </c>
      <c r="B150" s="488" t="s">
        <v>1847</v>
      </c>
      <c r="C150" s="489"/>
      <c r="D150" s="489"/>
      <c r="E150" s="489"/>
    </row>
    <row r="151" spans="1:5" x14ac:dyDescent="0.25">
      <c r="A151" s="487">
        <v>9500</v>
      </c>
      <c r="B151" s="488" t="s">
        <v>1848</v>
      </c>
      <c r="C151" s="489"/>
      <c r="D151" s="489"/>
      <c r="E151" s="489"/>
    </row>
    <row r="152" spans="1:5" x14ac:dyDescent="0.25">
      <c r="A152" s="487">
        <v>9600</v>
      </c>
      <c r="B152" s="488" t="s">
        <v>1849</v>
      </c>
      <c r="C152" s="489"/>
      <c r="D152" s="489"/>
      <c r="E152" s="489"/>
    </row>
    <row r="153" spans="1:5" x14ac:dyDescent="0.25">
      <c r="A153" s="487">
        <v>9900</v>
      </c>
      <c r="B153" s="488" t="s">
        <v>1850</v>
      </c>
      <c r="C153" s="489"/>
      <c r="D153" s="489"/>
      <c r="E153" s="489"/>
    </row>
    <row r="154" spans="1:5" ht="6" customHeight="1" x14ac:dyDescent="0.25">
      <c r="A154" s="487"/>
      <c r="B154" s="497"/>
      <c r="C154" s="489"/>
      <c r="D154" s="497"/>
      <c r="E154" s="497"/>
    </row>
    <row r="155" spans="1:5" x14ac:dyDescent="0.25">
      <c r="A155" s="482"/>
      <c r="B155" s="482" t="s">
        <v>1856</v>
      </c>
      <c r="C155" s="498">
        <f>+C80+C6</f>
        <v>0</v>
      </c>
      <c r="D155" s="498">
        <f>+D80+D6</f>
        <v>0</v>
      </c>
      <c r="E155" s="498">
        <f>+E80+E6</f>
        <v>0</v>
      </c>
    </row>
    <row r="157" spans="1:5" x14ac:dyDescent="0.25">
      <c r="A157" s="499" t="s">
        <v>1857</v>
      </c>
    </row>
  </sheetData>
  <mergeCells count="4">
    <mergeCell ref="A1:E1"/>
    <mergeCell ref="A2:E2"/>
    <mergeCell ref="A3:B4"/>
    <mergeCell ref="C3:E3"/>
  </mergeCells>
  <printOptions horizontalCentered="1"/>
  <pageMargins left="0.47244094488188981" right="0.35433070866141736" top="0.43307086614173229" bottom="0.59055118110236227" header="0.31496062992125984" footer="0.23622047244094491"/>
  <pageSetup scale="70" orientation="portrait" r:id="rId1"/>
  <headerFooter>
    <oddFooter>&amp;LEjercicio Fiscal 2018&amp;RPágina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17</vt:i4>
      </vt:variant>
    </vt:vector>
  </HeadingPairs>
  <TitlesOfParts>
    <vt:vector size="35" baseType="lpstr">
      <vt:lpstr>Objetivos PMD</vt:lpstr>
      <vt:lpstr>Compromisos PMD</vt:lpstr>
      <vt:lpstr>INDICADORES</vt:lpstr>
      <vt:lpstr>PROGRAMACION</vt:lpstr>
      <vt:lpstr>S.H-INGRESOS</vt:lpstr>
      <vt:lpstr>S.H. EGRESOS</vt:lpstr>
      <vt:lpstr>ESTIMACION DE INGRESOS</vt:lpstr>
      <vt:lpstr>PRESUP.EGRESOS FUENTE FINANCIAM</vt:lpstr>
      <vt:lpstr>EAPED 6 (a)</vt:lpstr>
      <vt:lpstr>EAPED 6 (b)</vt:lpstr>
      <vt:lpstr>EAPED 6 (c)</vt:lpstr>
      <vt:lpstr>EAPED 6 (d)</vt:lpstr>
      <vt:lpstr>PLANTILLA  </vt:lpstr>
      <vt:lpstr>CLASIFIC.ADMINISTRATIVA</vt:lpstr>
      <vt:lpstr>CLASIFIC.FUNCIONAL DEL GASTO</vt:lpstr>
      <vt:lpstr> CAT. FUNCION, SUB FUNCION</vt:lpstr>
      <vt:lpstr>CAT FF</vt:lpstr>
      <vt:lpstr>CAT. CLASIFICACIÓN PROGRAMATICA</vt:lpstr>
      <vt:lpstr>'CAT. CLASIFICACIÓN PROGRAMATICA'!Área_de_impresión</vt:lpstr>
      <vt:lpstr>'PLANTILLA  '!Área_de_impresión</vt:lpstr>
      <vt:lpstr>' CAT. FUNCION, SUB FUNCION'!Títulos_a_imprimir</vt:lpstr>
      <vt:lpstr>CLASIFIC.ADMINISTRATIVA!Títulos_a_imprimir</vt:lpstr>
      <vt:lpstr>'CLASIFIC.FUNCIONAL DEL GASTO'!Títulos_a_imprimir</vt:lpstr>
      <vt:lpstr>'Compromisos PMD'!Títulos_a_imprimir</vt:lpstr>
      <vt:lpstr>'EAPED 6 (a)'!Títulos_a_imprimir</vt:lpstr>
      <vt:lpstr>'EAPED 6 (b)'!Títulos_a_imprimir</vt:lpstr>
      <vt:lpstr>'EAPED 6 (c)'!Títulos_a_imprimir</vt:lpstr>
      <vt:lpstr>'ESTIMACION DE INGRESOS'!Títulos_a_imprimir</vt:lpstr>
      <vt:lpstr>INDICADORES!Títulos_a_imprimir</vt:lpstr>
      <vt:lpstr>'Objetivos PMD'!Títulos_a_imprimir</vt:lpstr>
      <vt:lpstr>'PLANTILLA  '!Títulos_a_imprimir</vt:lpstr>
      <vt:lpstr>'PRESUP.EGRESOS FUENTE FINANCIAM'!Títulos_a_imprimir</vt:lpstr>
      <vt:lpstr>PROGRAMACION!Títulos_a_imprimir</vt:lpstr>
      <vt:lpstr>'S.H. EGRESOS'!Títulos_a_imprimir</vt:lpstr>
      <vt:lpstr>'S.H-INGRESOS'!Títulos_a_imprimir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joven3</cp:lastModifiedBy>
  <cp:lastPrinted>2017-12-18T15:34:10Z</cp:lastPrinted>
  <dcterms:created xsi:type="dcterms:W3CDTF">2013-09-24T17:23:29Z</dcterms:created>
  <dcterms:modified xsi:type="dcterms:W3CDTF">2018-05-22T18:30:58Z</dcterms:modified>
</cp:coreProperties>
</file>